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firstSheet="3" activeTab="3"/>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Resíduos Sólidos" sheetId="9" r:id="rId9"/>
    <sheet name="Esgoto Tratado" sheetId="10" r:id="rId10"/>
    <sheet name="% Preenchida" sheetId="11" state="hidden" r:id="rId11"/>
  </sheets>
  <definedNames>
    <definedName name="_xlfn.COUNTIFS" hidden="1">#NAME?</definedName>
    <definedName name="_xlnm.Print_Area" localSheetId="0">'Município Sustentável'!$A$4:$E$36</definedName>
  </definedNames>
  <calcPr fullCalcOnLoad="1"/>
</workbook>
</file>

<file path=xl/sharedStrings.xml><?xml version="1.0" encoding="utf-8"?>
<sst xmlns="http://schemas.openxmlformats.org/spreadsheetml/2006/main" count="886" uniqueCount="481">
  <si>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</si>
  <si>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</si>
  <si>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</si>
  <si>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</si>
  <si>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</si>
  <si>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</si>
  <si>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</si>
  <si>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</si>
  <si>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</si>
  <si>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</si>
  <si>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</si>
  <si>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</si>
  <si>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</si>
  <si>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</si>
  <si>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</si>
  <si>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</si>
  <si>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</si>
  <si>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</si>
  <si>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</si>
  <si>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</si>
  <si>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</si>
  <si>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</si>
  <si>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</si>
  <si>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</si>
  <si>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</si>
  <si>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</si>
  <si>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</si>
  <si>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</si>
  <si>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</si>
  <si>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</si>
  <si>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</si>
  <si>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</si>
  <si>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</si>
  <si>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</si>
  <si>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</si>
  <si>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</si>
  <si>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</si>
  <si>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</si>
  <si>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</si>
  <si>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</si>
  <si>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</si>
  <si>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</si>
  <si>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</si>
  <si>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</si>
  <si>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</si>
  <si>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</si>
  <si>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</si>
  <si>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</si>
  <si>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</si>
  <si>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</si>
  <si>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</si>
  <si>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</si>
  <si>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</si>
  <si>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</si>
  <si>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</si>
  <si>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</si>
  <si>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</si>
  <si>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</si>
  <si>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</si>
  <si>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</si>
  <si>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</si>
  <si>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</si>
  <si>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</si>
  <si>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</si>
  <si>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</si>
  <si>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</si>
  <si>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</si>
  <si>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</si>
  <si>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</si>
  <si>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</si>
  <si>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</si>
  <si>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</si>
  <si>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</si>
  <si>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</si>
  <si>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</si>
  <si>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</si>
  <si>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</si>
  <si>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</si>
  <si>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</si>
  <si>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</si>
  <si>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</si>
  <si>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</si>
  <si>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</si>
  <si>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</si>
  <si>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</si>
  <si>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</si>
  <si>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</si>
  <si>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</si>
  <si>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</si>
  <si>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</si>
  <si>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</si>
  <si>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</si>
  <si>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</si>
  <si>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</si>
  <si>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</si>
  <si>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</si>
  <si>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</si>
  <si>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</si>
  <si>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</si>
  <si>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</si>
  <si>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</si>
  <si>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</si>
  <si>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</si>
  <si>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</si>
  <si>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</si>
  <si>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</si>
  <si>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</si>
  <si>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</si>
  <si>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</si>
  <si>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</si>
  <si>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</si>
  <si>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</si>
  <si>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</si>
  <si>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</si>
  <si>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</si>
  <si>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</si>
  <si>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</si>
  <si>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</si>
  <si>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</si>
  <si>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</si>
  <si>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</si>
  <si>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</si>
  <si>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</si>
  <si>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</si>
  <si>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</si>
  <si>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</si>
  <si>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</si>
  <si>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</si>
  <si>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</si>
  <si>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</si>
  <si>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</si>
  <si>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</si>
  <si>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</si>
  <si>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</si>
  <si>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</si>
  <si>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</si>
  <si>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</si>
  <si>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</si>
  <si>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</si>
  <si>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</si>
  <si>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</si>
  <si>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</si>
  <si>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</si>
  <si>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</si>
  <si>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</si>
  <si>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</si>
  <si>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</si>
  <si>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</si>
  <si>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</si>
  <si>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</si>
  <si>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</si>
  <si>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</si>
  <si>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</si>
  <si>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</si>
  <si>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</si>
  <si>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</si>
  <si>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</si>
  <si>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</si>
  <si>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</si>
  <si>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</si>
  <si>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</si>
  <si>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</si>
  <si>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</si>
  <si>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</si>
  <si>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</si>
  <si>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</si>
  <si>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</si>
  <si>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</si>
  <si>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</si>
  <si>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</si>
  <si>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</si>
  <si>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</si>
  <si>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</si>
  <si>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</si>
  <si>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</si>
  <si>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</si>
  <si>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</si>
  <si>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</si>
  <si>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</si>
  <si>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</si>
  <si>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</si>
  <si>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</si>
  <si>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</si>
  <si>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</si>
  <si>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</si>
  <si>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</si>
  <si>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</si>
  <si>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</si>
  <si>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</si>
  <si>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</si>
  <si>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</si>
  <si>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</si>
  <si>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</si>
  <si>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</si>
  <si>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</si>
  <si>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</si>
  <si>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</si>
  <si>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</si>
  <si>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</si>
  <si>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</si>
  <si>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</si>
  <si>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</si>
  <si>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</si>
  <si>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</si>
  <si>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</si>
  <si>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</si>
  <si>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</si>
  <si>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</si>
  <si>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</si>
  <si>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</si>
  <si>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</si>
  <si>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</si>
  <si>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</si>
  <si>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</si>
  <si>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</si>
  <si>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</si>
  <si>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</si>
  <si>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</si>
  <si>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</si>
  <si>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</si>
  <si>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</si>
  <si>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</si>
  <si>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</si>
  <si>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</si>
  <si>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</si>
  <si>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</si>
  <si>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</si>
  <si>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</si>
  <si>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</si>
  <si>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</si>
  <si>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</si>
  <si>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</si>
  <si>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</si>
  <si>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</si>
  <si>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</si>
  <si>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</si>
  <si>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</si>
  <si>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</si>
  <si>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</si>
  <si>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</si>
  <si>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</si>
  <si>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</si>
  <si>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</si>
  <si>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</si>
  <si>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</si>
  <si>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</si>
  <si>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</si>
  <si>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</si>
  <si>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</si>
  <si>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</si>
  <si>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</si>
  <si>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</si>
  <si>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</si>
  <si>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</si>
  <si>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</si>
  <si>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</si>
  <si>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</si>
  <si>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</si>
  <si>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</si>
  <si>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</si>
  <si>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</si>
  <si>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</si>
  <si>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</si>
  <si>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</si>
  <si>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</si>
  <si>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</si>
  <si>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</si>
  <si>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</si>
  <si>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</si>
  <si>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</si>
  <si>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</si>
  <si>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</si>
  <si>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</si>
  <si>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</si>
  <si>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</si>
  <si>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</si>
  <si>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</si>
  <si>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</si>
  <si>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OK</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</si>
  <si>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</si>
  <si>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</si>
  <si>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</si>
  <si>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</si>
  <si>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</si>
  <si>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</si>
  <si>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</si>
  <si>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</si>
  <si>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</si>
  <si>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</si>
  <si>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</si>
  <si>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</si>
  <si>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</si>
  <si>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</si>
  <si>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</si>
  <si>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</si>
  <si>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</si>
  <si>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</si>
  <si>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</si>
  <si>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</si>
  <si>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</si>
  <si>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</si>
  <si>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</si>
  <si>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</si>
  <si>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</si>
  <si>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</si>
  <si>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</si>
  <si>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</si>
  <si>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</si>
  <si>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</si>
  <si>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</si>
  <si>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</si>
  <si>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</si>
  <si>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</si>
  <si>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</si>
  <si>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</si>
  <si>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</si>
  <si>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</si>
  <si>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</si>
  <si>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</si>
  <si>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</si>
  <si>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</si>
  <si>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</si>
  <si>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</si>
  <si>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</si>
  <si>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</si>
  <si>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</si>
  <si>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</si>
  <si>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</si>
  <si>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</si>
  <si>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</si>
  <si>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</si>
  <si>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</si>
  <si>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</si>
  <si>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</si>
  <si>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</si>
  <si>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</si>
  <si>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</si>
  <si>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</si>
  <si>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</si>
  <si>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</si>
  <si>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</si>
  <si>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</si>
  <si>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</si>
  <si>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</si>
  <si>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</si>
  <si>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</si>
  <si>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</si>
  <si>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</si>
  <si>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</si>
  <si>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</si>
  <si>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</si>
  <si>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</si>
  <si>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</si>
  <si>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</si>
  <si>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</si>
  <si>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</si>
  <si>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</si>
  <si>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</si>
  <si>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</si>
  <si>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</si>
  <si>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</si>
  <si>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</si>
  <si>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</si>
  <si>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</si>
  <si>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</si>
  <si>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</si>
  <si>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</si>
  <si>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</si>
  <si>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</si>
  <si>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</si>
  <si>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</si>
  <si>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</si>
  <si>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</si>
  <si>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</si>
  <si>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</si>
  <si>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</si>
  <si>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</si>
  <si>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</si>
  <si>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</si>
  <si>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</si>
  <si>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</si>
  <si>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</si>
  <si>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</si>
  <si>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</si>
  <si>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</si>
  <si>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</si>
  <si>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</si>
  <si>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</si>
  <si>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</si>
  <si>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</si>
  <si>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</si>
  <si>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</si>
  <si>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</si>
  <si>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</si>
  <si>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</si>
  <si>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</si>
  <si>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</si>
  <si>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</si>
  <si>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</si>
  <si>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</si>
  <si>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</si>
  <si>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</si>
  <si>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</si>
  <si>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</si>
  <si>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</si>
  <si>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</si>
  <si>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</si>
  <si>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</si>
  <si>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</si>
  <si>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</si>
  <si>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</si>
  <si>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</si>
  <si>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</si>
  <si>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</si>
  <si>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</si>
  <si>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</si>
  <si>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</si>
  <si>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</si>
  <si>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</si>
  <si>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</si>
  <si>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</si>
  <si>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</si>
  <si>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</si>
  <si>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</si>
  <si>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</si>
  <si>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</si>
  <si>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</si>
  <si>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</si>
  <si>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</si>
  <si>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</si>
  <si>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</si>
  <si>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</si>
  <si>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</si>
  <si>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</si>
  <si>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</si>
  <si>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</si>
  <si>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</si>
  <si>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</si>
  <si>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</si>
  <si>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</si>
  <si>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Parâmetros básicos de controle (pH, temp, cor, turbidez, cloro residual) coliformes totais/</t>
    </r>
    <r>
      <rPr>
        <i/>
        <sz val="12"/>
        <color indexed="8"/>
        <rFont val="Calibri"/>
        <family val="2"/>
      </rPr>
      <t>Escherichia Coli</t>
    </r>
  </si>
  <si>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</si>
  <si>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</si>
  <si>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</si>
  <si>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</si>
  <si>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</si>
  <si>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</si>
  <si>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</si>
  <si>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</si>
  <si>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</si>
  <si>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</si>
  <si>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</si>
  <si>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</si>
  <si>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</si>
  <si>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</si>
  <si>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</si>
  <si>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</si>
  <si>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</si>
  <si>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</si>
  <si>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</si>
  <si>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</si>
  <si>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</si>
  <si>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</si>
  <si>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Escreva aqui o nome do município</t>
  </si>
  <si>
    <t>aceita não / se sim, tem q preencher o campo descritivo ao lado</t>
  </si>
  <si>
    <t>Convercer a população a separar o lixo diaramente e fazer seu descarte corretamente. Dificuldade na logistica reversa de colchões e sofas.</t>
  </si>
  <si>
    <t>Brita e argila</t>
  </si>
  <si>
    <t>164.23</t>
  </si>
  <si>
    <t>98.51</t>
  </si>
  <si>
    <t>124.95</t>
  </si>
  <si>
    <t>65.80</t>
  </si>
  <si>
    <t>Possui prensa</t>
  </si>
  <si>
    <t>Sim, convenio de cooperação SSE360/08 contrato e programa 161/2008</t>
  </si>
  <si>
    <t>Lei Municipal n° 2199/2018 que istitui a Politica Municipal de Saneamento Basico, elaborado com as diretrizes do Plano diretor da cidade e a lei de ocupação de uso do solo, com arrejos da Fundação Florestal.</t>
  </si>
  <si>
    <t xml:space="preserve">Fontes: Lei Municipal n°2198 / 2018 Aprova a Primeira Revisão do Plano Municipal Integrado de Saneamento Básico do Município de Cabreúva – Diretrizes, Metas e Indicadores para Abastecimento de Água e Esgotamento Sanitário e dá outras providências. E  n°2199/2018  Institui a Política Municipal de Saneamento Básico de Cabreúva, cria e aprova seus instrumentos e dá outras providências.  Plano de investimentos e metas da Sabesp.Índices atuais – Dezembro/2016 Sistema 
Índice de Cobertura 
Cobertura com Coleta de Esgoto 
89,3%, meta em 2020 &gt;=95,0% meta em 2024 &gt;=95,0%meta em 2028 &gt;=95,0%.Publicado em Diario oficial e disponivel no site da prefeitura. </t>
  </si>
  <si>
    <t xml:space="preserve">Fontes: Lei Municipal n°2198 / 2018 Aprova a Primeira Revisão do Plano Municipal Integrado de Saneamento Básico do Município de Cabreúva – Diretrizes, Metas e Indicadores para Abastecimento de Água e Esgotamento Sanitário e dá outras providências. E  n°2199/2018  Institui a Política Municipal de Saneamento Básico de Cabreúva, cria e aprova seus instrumentos e dá outras providências. Plano de investimentos e metas da Sabesp Índices atuais – Dezembro/2016 Sistema 
Índice de Cobertura 
Tratamento do esgoto Coleto de Esgoto 
100%, meta em 2020 &gt;=95,0% meta em 2024 &gt;=95,0%meta em 2028 &gt;=95,0%. Publicado em Diario oficial e disponivel no site da prefeitura. </t>
  </si>
  <si>
    <t xml:space="preserve">Sim, Contrato BB-Fecop 77/2013 R$150,039.60 Caminhão Iveco da coleta seletiva. </t>
  </si>
  <si>
    <t>Sim, por meio do site da prefeitura-publicações</t>
  </si>
  <si>
    <t>Galhos são picados e são transformados em composto que pode ser adquerido gratuitamente por qualquer pessoa interressada.</t>
  </si>
  <si>
    <t>Sim, em andamaneto, anualmente a Sabesp dispoe de Relatorio Gerencial de desempenho contrato 161/2008, no qual relata os seguintes intens: Atendimento ao cliente (metas, indicadores), cobertura dos serviços, qualidade da água, satisfaçao do cliente, informações operacionais, resultados financeiros, obras em andamento e bens da compania. Bem como compania envia anualmente relatorio ARSEP contendo todas as informações tecnica na operação.</t>
  </si>
  <si>
    <t xml:space="preserve">Sim, implantado, etapas o efluente chega por meio de emissários, na média dia de (79,14 l/S Calha Parshall), Vai para o tratamento liquida (Tratamento preliminar, primário, secundário, desinfecção), Fase sólida (Descarte do lodo em excesso descartado por meio de derivação por linha de recalque da EERL, Dosagem de polímero, desaguamento mecanizado do lodo, disposição final do lodo e demais removidos no tratamento de esgoto. 
Todos os dados são relatados diariamente em relatório operacional da Sabesp, contendo os paramento legais Turbidez, PH, Sólidos sedimentaveis, oxigenio dissolvido e anualmente encaminhado a prefeitura.
</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</si>
</sst>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b/>
      <sz val="20"/>
      <name val="Calibri"/>
      <family val="2"/>
    </font>
    <font>
      <b/>
      <sz val="20"/>
      <color indexed="10"/>
      <name val="Calibri"/>
      <family val="2"/>
    </font>
    <font>
      <sz val="20"/>
      <color indexed="10"/>
      <name val="Calibri"/>
      <family val="2"/>
    </font>
    <font>
      <sz val="12"/>
      <color indexed="8"/>
      <name val="Calibri"/>
      <family val="2"/>
    </font>
    <font>
      <b/>
      <sz val="12"/>
      <color indexed="8"/>
      <name val="Calibri"/>
      <family val="2"/>
    </font>
    <font>
      <b/>
      <sz val="22"/>
      <color indexed="60"/>
      <name val="Calibri"/>
      <family val="2"/>
    </font>
    <font>
      <b/>
      <sz val="24"/>
      <color indexed="60"/>
      <name val="Calibri"/>
      <family val="2"/>
    </font>
    <font>
      <sz val="24"/>
      <color indexed="10"/>
      <name val="Calibri"/>
      <family val="2"/>
    </font>
    <font>
      <b/>
      <sz val="20"/>
      <color indexed="60"/>
      <name val="Calibri"/>
      <family val="2"/>
    </font>
    <font>
      <i/>
      <sz val="12"/>
      <color indexed="8"/>
      <name val="Calibri"/>
      <family val="2"/>
    </font>
    <font>
      <b/>
      <sz val="24"/>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8"/>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sz val="10"/>
      <color indexed="51"/>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3"/>
      <color indexed="8"/>
      <name val="Arial"/>
      <family val="2"/>
    </font>
    <font>
      <b/>
      <sz val="36"/>
      <color indexed="17"/>
      <name val="Arial"/>
      <family val="2"/>
    </font>
    <font>
      <sz val="25"/>
      <color indexed="10"/>
      <name val="Arial"/>
      <family val="2"/>
    </font>
    <font>
      <b/>
      <sz val="36"/>
      <color indexed="17"/>
      <name val="Calibri"/>
      <family val="2"/>
    </font>
    <font>
      <b/>
      <sz val="24"/>
      <color indexed="10"/>
      <name val="Calibri"/>
      <family val="2"/>
    </font>
    <font>
      <b/>
      <sz val="11"/>
      <name val="Calibri"/>
      <family val="2"/>
    </font>
    <font>
      <b/>
      <sz val="1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b/>
      <sz val="22"/>
      <color rgb="FFFF0000"/>
      <name val="Calibri"/>
      <family val="2"/>
    </font>
    <font>
      <sz val="12"/>
      <color rgb="FF000000"/>
      <name val="Arial"/>
      <family val="2"/>
    </font>
    <font>
      <b/>
      <sz val="12"/>
      <color rgb="FFFF0000"/>
      <name val="Calibri"/>
      <family val="2"/>
    </font>
    <font>
      <sz val="10"/>
      <color rgb="FF000000"/>
      <name val="Calibri"/>
      <family val="2"/>
    </font>
    <font>
      <b/>
      <sz val="18"/>
      <color rgb="FF000000"/>
      <name val="Calibri"/>
      <family val="2"/>
    </font>
    <font>
      <b/>
      <sz val="12"/>
      <color theme="1"/>
      <name val="Calibri"/>
      <family val="2"/>
    </font>
    <font>
      <sz val="24"/>
      <color rgb="FFFF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sz val="10"/>
      <color rgb="FFFFC000"/>
      <name val="Calibri"/>
      <family val="2"/>
    </font>
    <font>
      <b/>
      <sz val="10"/>
      <color rgb="FF000000"/>
      <name val="Calibri"/>
      <family val="2"/>
    </font>
    <font>
      <b/>
      <sz val="13"/>
      <color rgb="FF000000"/>
      <name val="Calibri"/>
      <family val="2"/>
    </font>
    <font>
      <sz val="13"/>
      <color rgb="FF000000"/>
      <name val="Calibri"/>
      <family val="2"/>
    </font>
    <font>
      <b/>
      <sz val="13"/>
      <color rgb="FF000000"/>
      <name val="Arial"/>
      <family val="2"/>
    </font>
    <font>
      <b/>
      <sz val="36"/>
      <color rgb="FF00B050"/>
      <name val="Arial"/>
      <family val="2"/>
    </font>
    <font>
      <sz val="25"/>
      <color rgb="FFFF0000"/>
      <name val="Arial"/>
      <family val="2"/>
    </font>
    <font>
      <b/>
      <sz val="36"/>
      <color rgb="FF00B050"/>
      <name val="Calibri"/>
      <family val="2"/>
    </font>
    <font>
      <b/>
      <sz val="20"/>
      <color rgb="FFFF0000"/>
      <name val="Calibri"/>
      <family val="2"/>
    </font>
    <font>
      <b/>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style="thin"/>
      <right style="thin"/>
      <top/>
      <bottom style="thin"/>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medium"/>
    </border>
    <border>
      <left style="thin"/>
      <right/>
      <top style="thin"/>
      <bottom style="thin"/>
    </border>
    <border>
      <left style="thin"/>
      <right style="medium"/>
      <top style="thin"/>
      <bottom style="thin"/>
    </border>
    <border>
      <left/>
      <right/>
      <top style="thin"/>
      <bottom/>
    </border>
    <border>
      <left style="thin"/>
      <right style="medium"/>
      <top style="thin"/>
      <bottom style="medium"/>
    </border>
    <border>
      <left>
        <color indexed="63"/>
      </left>
      <right>
        <color indexed="63"/>
      </right>
      <top style="medium">
        <color rgb="FFFF0000"/>
      </top>
      <bottom>
        <color indexed="63"/>
      </bottom>
    </border>
    <border>
      <left style="medium">
        <color rgb="FFFF0000"/>
      </left>
      <right>
        <color indexed="63"/>
      </right>
      <top style="medium">
        <color rgb="FFFF0000"/>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right>
        <color indexed="63"/>
      </right>
      <top/>
      <bottom style="medium">
        <color rgb="FFFF0000"/>
      </bottom>
    </border>
    <border>
      <left>
        <color indexed="63"/>
      </left>
      <right style="thin"/>
      <top>
        <color indexed="63"/>
      </top>
      <bottom>
        <color indexed="63"/>
      </bottom>
    </border>
    <border>
      <left/>
      <right style="thin"/>
      <top/>
      <bottom style="thin"/>
    </border>
    <border>
      <left style="thin"/>
      <right style="thin"/>
      <top/>
      <bottom/>
    </border>
    <border>
      <left style="medium">
        <color rgb="FFFF0000"/>
      </left>
      <right>
        <color indexed="63"/>
      </right>
      <top style="medium">
        <color rgb="FFFF0000"/>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style="thin"/>
      <right/>
      <top/>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style="medium"/>
      <right/>
      <top>
        <color indexed="63"/>
      </top>
      <bottom style="thin"/>
    </border>
    <border>
      <left/>
      <right style="medium"/>
      <top>
        <color indexed="63"/>
      </top>
      <bottom style="thin"/>
    </border>
    <border>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43" fontId="0" fillId="0" borderId="0" applyFont="0" applyFill="0" applyBorder="0" applyAlignment="0" applyProtection="0"/>
  </cellStyleXfs>
  <cellXfs count="443">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Border="1" applyAlignment="1">
      <alignment horizontal="left" vertical="center"/>
    </xf>
    <xf numFmtId="0" fontId="86" fillId="0" borderId="10" xfId="0" applyFont="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xf>
    <xf numFmtId="2" fontId="87" fillId="33" borderId="10" xfId="0" applyNumberFormat="1" applyFont="1" applyFill="1" applyBorder="1" applyAlignment="1">
      <alignment horizontal="center"/>
    </xf>
    <xf numFmtId="0" fontId="88"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89" fillId="34" borderId="10" xfId="0" applyFont="1" applyFill="1" applyBorder="1" applyAlignment="1" applyProtection="1">
      <alignment vertical="center"/>
      <protection/>
    </xf>
    <xf numFmtId="0" fontId="90" fillId="35" borderId="0" xfId="0" applyFont="1" applyFill="1" applyAlignment="1" applyProtection="1">
      <alignment/>
      <protection/>
    </xf>
    <xf numFmtId="0" fontId="89" fillId="33" borderId="10" xfId="0" applyFont="1" applyFill="1" applyBorder="1" applyAlignment="1" applyProtection="1">
      <alignment/>
      <protection/>
    </xf>
    <xf numFmtId="0" fontId="88" fillId="4" borderId="0" xfId="0" applyFont="1" applyFill="1" applyBorder="1" applyAlignment="1" applyProtection="1">
      <alignment/>
      <protection/>
    </xf>
    <xf numFmtId="0" fontId="91"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2"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3" fillId="4" borderId="12" xfId="0" applyFont="1" applyFill="1" applyBorder="1" applyAlignment="1" applyProtection="1">
      <alignment vertical="center"/>
      <protection/>
    </xf>
    <xf numFmtId="0" fontId="93" fillId="4" borderId="13" xfId="0" applyFont="1" applyFill="1" applyBorder="1" applyAlignment="1" applyProtection="1">
      <alignment vertical="center"/>
      <protection/>
    </xf>
    <xf numFmtId="0" fontId="89" fillId="0" borderId="10" xfId="0" applyFont="1" applyFill="1" applyBorder="1" applyAlignment="1" applyProtection="1">
      <alignment horizontal="right" vertical="center" wrapText="1"/>
      <protection/>
    </xf>
    <xf numFmtId="0" fontId="90" fillId="0" borderId="10" xfId="0" applyFont="1" applyBorder="1" applyAlignment="1" applyProtection="1">
      <alignment vertical="center"/>
      <protection/>
    </xf>
    <xf numFmtId="0" fontId="90" fillId="0" borderId="10" xfId="0" applyFont="1" applyFill="1" applyBorder="1" applyAlignment="1" applyProtection="1">
      <alignment horizontal="left" vertical="center"/>
      <protection/>
    </xf>
    <xf numFmtId="0" fontId="90" fillId="0" borderId="10" xfId="0" applyFont="1" applyFill="1" applyBorder="1" applyAlignment="1" applyProtection="1">
      <alignment vertical="center" wrapText="1"/>
      <protection/>
    </xf>
    <xf numFmtId="0" fontId="90" fillId="0" borderId="10" xfId="0" applyFont="1" applyFill="1" applyBorder="1" applyAlignment="1" applyProtection="1">
      <alignment vertical="center"/>
      <protection/>
    </xf>
    <xf numFmtId="0" fontId="90" fillId="0" borderId="10" xfId="0" applyFont="1" applyBorder="1" applyAlignment="1" applyProtection="1">
      <alignment vertical="center" wrapText="1"/>
      <protection/>
    </xf>
    <xf numFmtId="0" fontId="90" fillId="2" borderId="10" xfId="0" applyFont="1" applyFill="1" applyBorder="1" applyAlignment="1" applyProtection="1">
      <alignment horizontal="center" vertical="center" wrapText="1"/>
      <protection/>
    </xf>
    <xf numFmtId="0" fontId="94" fillId="0" borderId="0" xfId="50" applyFont="1" applyBorder="1" applyAlignment="1" applyProtection="1">
      <alignment vertical="top"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89" fillId="33" borderId="10" xfId="0" applyFont="1" applyFill="1" applyBorder="1" applyAlignment="1" applyProtection="1">
      <alignment horizontal="center"/>
      <protection/>
    </xf>
    <xf numFmtId="0" fontId="89" fillId="33" borderId="10" xfId="0" applyFont="1" applyFill="1" applyBorder="1" applyAlignment="1" applyProtection="1">
      <alignment horizontal="center"/>
      <protection/>
    </xf>
    <xf numFmtId="0" fontId="95" fillId="35" borderId="0" xfId="0" applyFont="1" applyFill="1" applyAlignment="1" applyProtection="1">
      <alignment/>
      <protection/>
    </xf>
    <xf numFmtId="0" fontId="95"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0" borderId="0" xfId="0" applyFont="1" applyAlignment="1" applyProtection="1">
      <alignment vertical="center"/>
      <protection/>
    </xf>
    <xf numFmtId="0" fontId="96" fillId="0" borderId="10" xfId="0" applyFont="1" applyBorder="1" applyAlignment="1" applyProtection="1">
      <alignment horizontal="center" vertical="center"/>
      <protection/>
    </xf>
    <xf numFmtId="0" fontId="96"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89"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97" fillId="0" borderId="0" xfId="0" applyFont="1" applyAlignment="1" applyProtection="1">
      <alignment/>
      <protection/>
    </xf>
    <xf numFmtId="0" fontId="97" fillId="35" borderId="0" xfId="0" applyFont="1" applyFill="1" applyAlignment="1" applyProtection="1">
      <alignment/>
      <protection/>
    </xf>
    <xf numFmtId="0" fontId="97" fillId="35" borderId="0" xfId="0" applyFont="1" applyFill="1" applyAlignment="1" applyProtection="1">
      <alignment vertical="center"/>
      <protection/>
    </xf>
    <xf numFmtId="0" fontId="97" fillId="0" borderId="0" xfId="0" applyFont="1" applyAlignment="1" applyProtection="1">
      <alignment vertical="center"/>
      <protection/>
    </xf>
    <xf numFmtId="0" fontId="92" fillId="35" borderId="0" xfId="0" applyFont="1" applyFill="1" applyAlignment="1" applyProtection="1">
      <alignment vertical="center"/>
      <protection/>
    </xf>
    <xf numFmtId="0" fontId="98" fillId="2" borderId="11" xfId="0" applyFont="1" applyFill="1" applyBorder="1" applyAlignment="1" applyProtection="1">
      <alignment/>
      <protection/>
    </xf>
    <xf numFmtId="3" fontId="99" fillId="4" borderId="10" xfId="0" applyNumberFormat="1" applyFont="1" applyFill="1" applyBorder="1" applyAlignment="1" applyProtection="1">
      <alignment horizontal="center" vertical="center"/>
      <protection locked="0"/>
    </xf>
    <xf numFmtId="4" fontId="99" fillId="4" borderId="10" xfId="0" applyNumberFormat="1" applyFont="1" applyFill="1" applyBorder="1" applyAlignment="1" applyProtection="1">
      <alignment horizontal="center" vertical="center"/>
      <protection locked="0"/>
    </xf>
    <xf numFmtId="0" fontId="93" fillId="2" borderId="12" xfId="0" applyFont="1" applyFill="1" applyBorder="1" applyAlignment="1" applyProtection="1">
      <alignment vertical="center"/>
      <protection/>
    </xf>
    <xf numFmtId="0" fontId="93" fillId="2" borderId="13" xfId="0" applyFont="1" applyFill="1" applyBorder="1" applyAlignment="1" applyProtection="1">
      <alignment vertical="center"/>
      <protection/>
    </xf>
    <xf numFmtId="0" fontId="7" fillId="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4" borderId="15"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protection/>
    </xf>
    <xf numFmtId="0" fontId="100" fillId="0" borderId="0" xfId="0" applyFont="1" applyAlignment="1" applyProtection="1">
      <alignment vertical="center"/>
      <protection/>
    </xf>
    <xf numFmtId="3" fontId="5" fillId="36" borderId="0" xfId="37" applyNumberFormat="1" applyFont="1" applyFill="1" applyBorder="1" applyAlignment="1" applyProtection="1">
      <alignment vertical="center"/>
      <protection/>
    </xf>
    <xf numFmtId="3" fontId="5" fillId="36" borderId="16" xfId="37" applyNumberFormat="1" applyFont="1" applyFill="1" applyBorder="1" applyAlignment="1" applyProtection="1">
      <alignment vertical="center"/>
      <protection/>
    </xf>
    <xf numFmtId="3" fontId="5" fillId="36" borderId="17" xfId="37" applyNumberFormat="1" applyFont="1" applyFill="1" applyBorder="1" applyAlignment="1" applyProtection="1">
      <alignment vertical="center"/>
      <protection/>
    </xf>
    <xf numFmtId="3" fontId="5" fillId="36" borderId="18" xfId="37" applyNumberFormat="1" applyFont="1" applyFill="1" applyBorder="1" applyAlignment="1" applyProtection="1">
      <alignment vertical="center"/>
      <protection/>
    </xf>
    <xf numFmtId="0" fontId="96"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0" fillId="35" borderId="0" xfId="0" applyFill="1" applyAlignment="1" applyProtection="1">
      <alignment vertical="center"/>
      <protection/>
    </xf>
    <xf numFmtId="0" fontId="2" fillId="35" borderId="0" xfId="0" applyFont="1" applyFill="1" applyAlignment="1" applyProtection="1">
      <alignment vertical="center" wrapText="1"/>
      <protection/>
    </xf>
    <xf numFmtId="0" fontId="101"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3"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89"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6"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6" fillId="35" borderId="12"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90" fillId="35" borderId="0" xfId="0" applyFont="1" applyFill="1" applyAlignment="1" applyProtection="1">
      <alignment horizontal="center" vertical="center"/>
      <protection/>
    </xf>
    <xf numFmtId="0" fontId="102" fillId="35" borderId="0" xfId="0" applyFont="1" applyFill="1" applyAlignment="1" applyProtection="1">
      <alignment horizontal="center" vertical="center"/>
      <protection/>
    </xf>
    <xf numFmtId="0" fontId="97" fillId="35" borderId="0" xfId="0" applyFont="1" applyFill="1" applyAlignment="1" applyProtection="1">
      <alignment horizontal="center" vertical="center"/>
      <protection/>
    </xf>
    <xf numFmtId="0" fontId="97" fillId="0" borderId="0" xfId="0" applyFont="1" applyAlignment="1" applyProtection="1">
      <alignment horizontal="center" vertical="center"/>
      <protection/>
    </xf>
    <xf numFmtId="0" fontId="89" fillId="2" borderId="10" xfId="0" applyFont="1" applyFill="1" applyBorder="1" applyAlignment="1" applyProtection="1">
      <alignment vertical="center"/>
      <protection/>
    </xf>
    <xf numFmtId="0" fontId="103" fillId="0" borderId="10" xfId="0" applyFont="1" applyBorder="1" applyAlignment="1" applyProtection="1">
      <alignment horizontal="center" vertical="center"/>
      <protection/>
    </xf>
    <xf numFmtId="0" fontId="90" fillId="36" borderId="10" xfId="0" applyFont="1" applyFill="1" applyBorder="1" applyAlignment="1" applyProtection="1">
      <alignment horizontal="left" vertical="center"/>
      <protection/>
    </xf>
    <xf numFmtId="0" fontId="90" fillId="36" borderId="10" xfId="0" applyFont="1" applyFill="1" applyBorder="1" applyAlignment="1" applyProtection="1">
      <alignment horizontal="center" vertical="center"/>
      <protection/>
    </xf>
    <xf numFmtId="0" fontId="90" fillId="0" borderId="19" xfId="0" applyFont="1" applyBorder="1" applyAlignment="1" applyProtection="1">
      <alignment horizontal="left" vertical="center" wrapText="1"/>
      <protection/>
    </xf>
    <xf numFmtId="0" fontId="89" fillId="2" borderId="10" xfId="0" applyFont="1" applyFill="1" applyBorder="1" applyAlignment="1" applyProtection="1">
      <alignment vertical="center" wrapText="1"/>
      <protection/>
    </xf>
    <xf numFmtId="0" fontId="90" fillId="35" borderId="10" xfId="0" applyFont="1" applyFill="1" applyBorder="1" applyAlignment="1" applyProtection="1">
      <alignment horizontal="center" vertical="center"/>
      <protection/>
    </xf>
    <xf numFmtId="0" fontId="90"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8" fillId="0" borderId="0" xfId="50" applyFont="1" applyBorder="1" applyAlignment="1" applyProtection="1">
      <alignment vertical="center" wrapText="1"/>
      <protection/>
    </xf>
    <xf numFmtId="0" fontId="51"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89" fillId="35" borderId="0" xfId="0" applyFont="1" applyFill="1" applyAlignment="1" applyProtection="1">
      <alignment vertical="center"/>
      <protection/>
    </xf>
    <xf numFmtId="0" fontId="93" fillId="35" borderId="0" xfId="0" applyFont="1" applyFill="1" applyAlignment="1" applyProtection="1">
      <alignment vertical="center"/>
      <protection/>
    </xf>
    <xf numFmtId="0" fontId="91" fillId="33" borderId="10"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1" fillId="33" borderId="10" xfId="0" applyFont="1" applyFill="1" applyBorder="1" applyAlignment="1" applyProtection="1">
      <alignment horizontal="center"/>
      <protection/>
    </xf>
    <xf numFmtId="0" fontId="94" fillId="0" borderId="0" xfId="50" applyFont="1" applyBorder="1" applyAlignment="1" applyProtection="1">
      <alignment vertical="top" wrapText="1"/>
      <protection/>
    </xf>
    <xf numFmtId="0" fontId="92" fillId="35" borderId="0" xfId="0" applyFont="1" applyFill="1" applyAlignment="1" applyProtection="1">
      <alignment/>
      <protection/>
    </xf>
    <xf numFmtId="0" fontId="89" fillId="2" borderId="10" xfId="0" applyFont="1" applyFill="1" applyBorder="1" applyAlignment="1" applyProtection="1">
      <alignment horizontal="center"/>
      <protection/>
    </xf>
    <xf numFmtId="0" fontId="90" fillId="0" borderId="0" xfId="0" applyFont="1" applyAlignment="1" applyProtection="1">
      <alignment/>
      <protection/>
    </xf>
    <xf numFmtId="0" fontId="90" fillId="35" borderId="0" xfId="0" applyFont="1" applyFill="1" applyAlignment="1" applyProtection="1">
      <alignment horizontal="center"/>
      <protection/>
    </xf>
    <xf numFmtId="0" fontId="97" fillId="35" borderId="0" xfId="0" applyFont="1" applyFill="1" applyAlignment="1" applyProtection="1">
      <alignment horizontal="center"/>
      <protection/>
    </xf>
    <xf numFmtId="0" fontId="97"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 fillId="0" borderId="20" xfId="50" applyFont="1" applyBorder="1" applyAlignment="1" applyProtection="1">
      <alignment vertical="center" wrapText="1"/>
      <protection/>
    </xf>
    <xf numFmtId="0" fontId="96" fillId="0" borderId="21" xfId="50" applyFont="1" applyBorder="1" applyAlignment="1" applyProtection="1">
      <alignment horizontal="center" vertical="center" wrapText="1"/>
      <protection/>
    </xf>
    <xf numFmtId="0" fontId="97" fillId="0" borderId="0" xfId="0" applyFont="1" applyBorder="1" applyAlignment="1" applyProtection="1">
      <alignment vertical="center"/>
      <protection/>
    </xf>
    <xf numFmtId="0" fontId="90" fillId="0" borderId="0" xfId="0" applyFont="1" applyFill="1" applyBorder="1" applyAlignment="1" applyProtection="1">
      <alignment vertical="center"/>
      <protection/>
    </xf>
    <xf numFmtId="0" fontId="51" fillId="2" borderId="22" xfId="0" applyFont="1" applyFill="1" applyBorder="1" applyAlignment="1" applyProtection="1">
      <alignment vertical="center"/>
      <protection/>
    </xf>
    <xf numFmtId="0" fontId="89" fillId="2" borderId="22" xfId="0" applyFont="1" applyFill="1" applyBorder="1" applyAlignment="1" applyProtection="1">
      <alignment horizontal="center" vertical="center"/>
      <protection/>
    </xf>
    <xf numFmtId="0" fontId="104"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0" fillId="0" borderId="0" xfId="0" applyFont="1" applyFill="1" applyAlignment="1" applyProtection="1">
      <alignment vertical="center"/>
      <protection/>
    </xf>
    <xf numFmtId="0" fontId="90" fillId="2"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0"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6" fillId="35" borderId="0" xfId="0" applyFont="1" applyFill="1" applyBorder="1" applyAlignment="1" applyProtection="1">
      <alignment vertical="center"/>
      <protection/>
    </xf>
    <xf numFmtId="0" fontId="90" fillId="33" borderId="23" xfId="0" applyFont="1" applyFill="1" applyBorder="1" applyAlignment="1" applyProtection="1">
      <alignment horizontal="center" vertical="center"/>
      <protection/>
    </xf>
    <xf numFmtId="0" fontId="90" fillId="33" borderId="24"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90"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3" fillId="0" borderId="25" xfId="0" applyFont="1" applyBorder="1" applyAlignment="1" applyProtection="1">
      <alignment vertical="center"/>
      <protection/>
    </xf>
    <xf numFmtId="0" fontId="89" fillId="0" borderId="0" xfId="0" applyFont="1" applyFill="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7" fillId="0" borderId="0" xfId="0" applyFont="1" applyAlignment="1" applyProtection="1">
      <alignment vertical="center" wrapText="1"/>
      <protection/>
    </xf>
    <xf numFmtId="0" fontId="53" fillId="0" borderId="0" xfId="0" applyFont="1" applyAlignment="1" applyProtection="1">
      <alignment vertical="center" wrapText="1"/>
      <protection/>
    </xf>
    <xf numFmtId="0" fontId="105" fillId="0" borderId="0" xfId="0" applyFont="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89" fillId="2" borderId="26" xfId="0" applyFont="1" applyFill="1" applyBorder="1" applyAlignment="1" applyProtection="1">
      <alignment horizontal="center" vertical="center"/>
      <protection/>
    </xf>
    <xf numFmtId="0" fontId="106" fillId="33" borderId="25" xfId="0" applyFont="1" applyFill="1" applyBorder="1" applyAlignment="1" applyProtection="1">
      <alignment horizontal="center"/>
      <protection/>
    </xf>
    <xf numFmtId="0" fontId="90" fillId="0" borderId="27" xfId="0" applyFont="1" applyBorder="1" applyAlignment="1" applyProtection="1">
      <alignment horizontal="center" vertical="center"/>
      <protection/>
    </xf>
    <xf numFmtId="0" fontId="90" fillId="0" borderId="0" xfId="0" applyFont="1" applyFill="1" applyBorder="1" applyAlignment="1" applyProtection="1">
      <alignment/>
      <protection/>
    </xf>
    <xf numFmtId="0" fontId="90" fillId="0" borderId="12" xfId="0" applyFont="1" applyBorder="1" applyAlignment="1" applyProtection="1">
      <alignment vertical="center"/>
      <protection/>
    </xf>
    <xf numFmtId="0" fontId="90" fillId="0" borderId="13" xfId="0" applyFont="1" applyBorder="1" applyAlignment="1" applyProtection="1">
      <alignment vertical="center"/>
      <protection/>
    </xf>
    <xf numFmtId="0" fontId="107" fillId="0" borderId="0" xfId="0" applyFont="1" applyFill="1" applyBorder="1" applyAlignment="1" applyProtection="1">
      <alignment horizontal="left" vertical="center"/>
      <protection/>
    </xf>
    <xf numFmtId="0" fontId="108"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90" fillId="0" borderId="28" xfId="0" applyFont="1" applyBorder="1" applyAlignment="1" applyProtection="1">
      <alignment horizontal="center" vertical="center"/>
      <protection/>
    </xf>
    <xf numFmtId="0" fontId="108" fillId="0" borderId="0" xfId="0" applyFont="1" applyBorder="1" applyAlignment="1" applyProtection="1">
      <alignment vertical="center" wrapText="1"/>
      <protection/>
    </xf>
    <xf numFmtId="0" fontId="96" fillId="2" borderId="13" xfId="0" applyFont="1" applyFill="1" applyBorder="1" applyAlignment="1" applyProtection="1">
      <alignment vertical="center" wrapText="1"/>
      <protection/>
    </xf>
    <xf numFmtId="0" fontId="89" fillId="2" borderId="29" xfId="0" applyFont="1" applyFill="1" applyBorder="1" applyAlignment="1" applyProtection="1">
      <alignment horizontal="center" vertical="center" wrapText="1"/>
      <protection/>
    </xf>
    <xf numFmtId="0" fontId="89" fillId="2" borderId="13" xfId="0" applyFont="1" applyFill="1" applyBorder="1" applyAlignment="1" applyProtection="1">
      <alignment vertical="center" wrapText="1"/>
      <protection/>
    </xf>
    <xf numFmtId="0" fontId="90" fillId="0" borderId="27" xfId="0" applyFont="1" applyFill="1" applyBorder="1" applyAlignment="1" applyProtection="1">
      <alignment horizontal="center" vertical="center"/>
      <protection/>
    </xf>
    <xf numFmtId="0" fontId="90" fillId="0" borderId="13" xfId="0" applyFont="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30" xfId="0" applyFont="1" applyBorder="1" applyAlignment="1" applyProtection="1">
      <alignment vertical="center" wrapText="1"/>
      <protection/>
    </xf>
    <xf numFmtId="0" fontId="89" fillId="2" borderId="31" xfId="0" applyFont="1" applyFill="1" applyBorder="1" applyAlignment="1" applyProtection="1">
      <alignment vertical="center" wrapText="1"/>
      <protection/>
    </xf>
    <xf numFmtId="0" fontId="89" fillId="2" borderId="32" xfId="0" applyFont="1" applyFill="1" applyBorder="1" applyAlignment="1" applyProtection="1">
      <alignment horizontal="center" vertical="center" wrapText="1"/>
      <protection/>
    </xf>
    <xf numFmtId="0" fontId="96" fillId="2" borderId="12" xfId="0" applyFont="1" applyFill="1" applyBorder="1" applyAlignment="1" applyProtection="1">
      <alignment vertical="center" wrapText="1"/>
      <protection/>
    </xf>
    <xf numFmtId="0" fontId="96" fillId="2" borderId="13" xfId="0" applyFont="1" applyFill="1" applyBorder="1" applyAlignment="1" applyProtection="1">
      <alignment vertical="center"/>
      <protection/>
    </xf>
    <xf numFmtId="0" fontId="90" fillId="0" borderId="26" xfId="0" applyFont="1" applyBorder="1" applyAlignment="1" applyProtection="1">
      <alignment vertical="center" wrapText="1"/>
      <protection/>
    </xf>
    <xf numFmtId="0" fontId="89" fillId="35" borderId="0" xfId="0" applyFont="1" applyFill="1" applyAlignment="1" applyProtection="1">
      <alignment horizontal="center" vertical="center"/>
      <protection/>
    </xf>
    <xf numFmtId="0" fontId="97" fillId="0" borderId="10" xfId="0" applyFont="1" applyBorder="1" applyAlignment="1" applyProtection="1">
      <alignment horizontal="center" vertical="center"/>
      <protection/>
    </xf>
    <xf numFmtId="0" fontId="106" fillId="0" borderId="0" xfId="0" applyFont="1" applyAlignment="1" applyProtection="1">
      <alignment vertical="center"/>
      <protection/>
    </xf>
    <xf numFmtId="0" fontId="98" fillId="34" borderId="11" xfId="0" applyFont="1" applyFill="1" applyBorder="1" applyAlignment="1" applyProtection="1">
      <alignment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3" fontId="7" fillId="4" borderId="10" xfId="0" applyNumberFormat="1" applyFont="1" applyFill="1" applyBorder="1" applyAlignment="1" applyProtection="1">
      <alignment horizontal="center" vertical="center"/>
      <protection locked="0"/>
    </xf>
    <xf numFmtId="0" fontId="97" fillId="35" borderId="0" xfId="0" applyFont="1" applyFill="1" applyAlignment="1" applyProtection="1">
      <alignment vertical="center" wrapText="1"/>
      <protection/>
    </xf>
    <xf numFmtId="49" fontId="89" fillId="4" borderId="10" xfId="0" applyNumberFormat="1" applyFont="1" applyFill="1" applyBorder="1" applyAlignment="1" applyProtection="1">
      <alignment horizontal="center" vertical="center"/>
      <protection locked="0"/>
    </xf>
    <xf numFmtId="0" fontId="88" fillId="2" borderId="12" xfId="0" applyFont="1" applyFill="1" applyBorder="1" applyAlignment="1" applyProtection="1">
      <alignment vertical="center"/>
      <protection/>
    </xf>
    <xf numFmtId="0" fontId="88" fillId="2" borderId="13" xfId="0" applyFont="1" applyFill="1" applyBorder="1" applyAlignment="1" applyProtection="1">
      <alignment vertical="center"/>
      <protection/>
    </xf>
    <xf numFmtId="0" fontId="96" fillId="0" borderId="10" xfId="0" applyFont="1" applyBorder="1" applyAlignment="1" applyProtection="1">
      <alignment horizontal="center" vertical="center"/>
      <protection/>
    </xf>
    <xf numFmtId="0" fontId="109" fillId="0" borderId="0" xfId="0" applyFont="1" applyAlignment="1" applyProtection="1">
      <alignment/>
      <protection/>
    </xf>
    <xf numFmtId="0" fontId="96" fillId="33" borderId="10" xfId="0" applyFont="1" applyFill="1" applyBorder="1" applyAlignment="1" applyProtection="1">
      <alignment horizontal="center" vertical="center"/>
      <protection/>
    </xf>
    <xf numFmtId="0" fontId="89" fillId="34" borderId="13" xfId="0" applyFont="1" applyFill="1" applyBorder="1" applyAlignment="1" applyProtection="1">
      <alignment vertical="center"/>
      <protection/>
    </xf>
    <xf numFmtId="0" fontId="96" fillId="35" borderId="13" xfId="0" applyFont="1" applyFill="1" applyBorder="1" applyAlignment="1" applyProtection="1">
      <alignment horizontal="center" vertical="center"/>
      <protection/>
    </xf>
    <xf numFmtId="0" fontId="96"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0" fillId="2" borderId="10" xfId="0" applyFont="1" applyFill="1" applyBorder="1" applyAlignment="1" applyProtection="1">
      <alignment vertical="center"/>
      <protection/>
    </xf>
    <xf numFmtId="0" fontId="90" fillId="0" borderId="31" xfId="0" applyFont="1" applyBorder="1" applyAlignment="1" applyProtection="1">
      <alignment vertical="center"/>
      <protection/>
    </xf>
    <xf numFmtId="0" fontId="7" fillId="4" borderId="10" xfId="0" applyFont="1" applyFill="1" applyBorder="1" applyAlignment="1" applyProtection="1">
      <alignment horizontal="center" vertical="center"/>
      <protection locked="0"/>
    </xf>
    <xf numFmtId="0" fontId="90" fillId="33" borderId="10" xfId="0" applyFont="1" applyFill="1" applyBorder="1" applyAlignment="1" applyProtection="1">
      <alignment horizontal="center" vertical="center"/>
      <protection/>
    </xf>
    <xf numFmtId="0" fontId="110" fillId="37" borderId="0" xfId="50" applyFont="1" applyFill="1" applyBorder="1" applyAlignment="1" applyProtection="1">
      <alignment horizontal="center" vertical="center" wrapText="1"/>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89" fillId="33" borderId="25"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6" fillId="35" borderId="26"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89" fillId="2" borderId="12" xfId="0" applyFont="1" applyFill="1" applyBorder="1" applyAlignment="1" applyProtection="1">
      <alignment horizontal="center" vertical="center" wrapText="1"/>
      <protection/>
    </xf>
    <xf numFmtId="0" fontId="90" fillId="0" borderId="31" xfId="0" applyFont="1" applyBorder="1" applyAlignment="1" applyProtection="1">
      <alignment horizontal="left" vertical="center" wrapText="1"/>
      <protection/>
    </xf>
    <xf numFmtId="0" fontId="89" fillId="2" borderId="12" xfId="0" applyFont="1" applyFill="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0" borderId="10" xfId="0" applyFont="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35" borderId="31" xfId="0" applyFont="1" applyFill="1" applyBorder="1" applyAlignment="1" applyProtection="1">
      <alignment vertical="center"/>
      <protection/>
    </xf>
    <xf numFmtId="0" fontId="89" fillId="4" borderId="10" xfId="0" applyFont="1" applyFill="1" applyBorder="1" applyAlignment="1" applyProtection="1">
      <alignment horizontal="left" vertical="center" wrapText="1"/>
      <protection locked="0"/>
    </xf>
    <xf numFmtId="0" fontId="89" fillId="4" borderId="10"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89" fillId="4" borderId="34" xfId="0" applyFont="1" applyFill="1" applyBorder="1" applyAlignment="1" applyProtection="1">
      <alignment horizontal="left" vertical="center" wrapText="1"/>
      <protection locked="0"/>
    </xf>
    <xf numFmtId="0" fontId="89" fillId="4" borderId="32" xfId="0" applyFont="1" applyFill="1" applyBorder="1" applyAlignment="1" applyProtection="1">
      <alignment horizontal="left" vertical="center" wrapText="1"/>
      <protection locked="0"/>
    </xf>
    <xf numFmtId="0" fontId="7" fillId="4" borderId="32" xfId="0" applyFont="1" applyFill="1" applyBorder="1" applyAlignment="1" applyProtection="1">
      <alignment horizontal="left" vertical="center"/>
      <protection locked="0"/>
    </xf>
    <xf numFmtId="0" fontId="106" fillId="33" borderId="10" xfId="0" applyFont="1" applyFill="1" applyBorder="1" applyAlignment="1" applyProtection="1">
      <alignment horizontal="center" vertical="center"/>
      <protection/>
    </xf>
    <xf numFmtId="0" fontId="7" fillId="4" borderId="34" xfId="0" applyFont="1" applyFill="1" applyBorder="1" applyAlignment="1" applyProtection="1">
      <alignment horizontal="left" vertical="center"/>
      <protection locked="0"/>
    </xf>
    <xf numFmtId="0" fontId="12" fillId="0" borderId="35" xfId="50" applyFont="1" applyBorder="1" applyAlignment="1" applyProtection="1">
      <alignment vertical="center" wrapText="1"/>
      <protection/>
    </xf>
    <xf numFmtId="0" fontId="90" fillId="0" borderId="0" xfId="0" applyFont="1" applyFill="1" applyBorder="1" applyAlignment="1" applyProtection="1">
      <alignment vertical="center" wrapText="1"/>
      <protection/>
    </xf>
    <xf numFmtId="3" fontId="90" fillId="0" borderId="10" xfId="0" applyNumberFormat="1" applyFont="1" applyBorder="1" applyAlignment="1" applyProtection="1">
      <alignment/>
      <protection locked="0"/>
    </xf>
    <xf numFmtId="3" fontId="90" fillId="0" borderId="19" xfId="0" applyNumberFormat="1" applyFont="1" applyBorder="1" applyAlignment="1" applyProtection="1">
      <alignment/>
      <protection locked="0"/>
    </xf>
    <xf numFmtId="3" fontId="90" fillId="0" borderId="10" xfId="0" applyNumberFormat="1" applyFont="1" applyBorder="1" applyAlignment="1" applyProtection="1">
      <alignment horizontal="right"/>
      <protection locked="0"/>
    </xf>
    <xf numFmtId="0" fontId="90" fillId="0" borderId="19" xfId="0" applyFont="1" applyBorder="1" applyAlignment="1" applyProtection="1">
      <alignment/>
      <protection locked="0"/>
    </xf>
    <xf numFmtId="4" fontId="90" fillId="0" borderId="19" xfId="0" applyNumberFormat="1" applyFont="1" applyBorder="1" applyAlignment="1" applyProtection="1">
      <alignment/>
      <protection locked="0"/>
    </xf>
    <xf numFmtId="0" fontId="90" fillId="0" borderId="10" xfId="0" applyFont="1" applyBorder="1" applyAlignment="1" applyProtection="1">
      <alignment/>
      <protection locked="0"/>
    </xf>
    <xf numFmtId="10" fontId="0" fillId="0" borderId="10" xfId="0" applyNumberFormat="1" applyFont="1" applyBorder="1" applyAlignment="1" applyProtection="1">
      <alignment/>
      <protection locked="0"/>
    </xf>
    <xf numFmtId="0" fontId="0" fillId="0" borderId="10" xfId="0" applyFont="1" applyBorder="1" applyAlignment="1" applyProtection="1">
      <alignment/>
      <protection locked="0"/>
    </xf>
    <xf numFmtId="3" fontId="92" fillId="0" borderId="10" xfId="0" applyNumberFormat="1" applyFont="1" applyBorder="1" applyAlignment="1" applyProtection="1">
      <alignment horizontal="center" vertical="center"/>
      <protection locked="0"/>
    </xf>
    <xf numFmtId="0" fontId="92" fillId="0" borderId="10" xfId="0" applyFont="1" applyBorder="1" applyAlignment="1" applyProtection="1">
      <alignment horizontal="center" vertical="center"/>
      <protection locked="0"/>
    </xf>
    <xf numFmtId="0" fontId="90" fillId="0" borderId="0" xfId="0" applyFont="1" applyAlignment="1" applyProtection="1">
      <alignment vertical="center"/>
      <protection locked="0"/>
    </xf>
    <xf numFmtId="0" fontId="89" fillId="4" borderId="32" xfId="0" applyNumberFormat="1" applyFont="1" applyFill="1" applyBorder="1" applyAlignment="1" applyProtection="1">
      <alignment horizontal="left" vertical="center" wrapText="1"/>
      <protection locked="0"/>
    </xf>
    <xf numFmtId="0" fontId="8" fillId="0" borderId="36" xfId="50" applyFont="1" applyBorder="1" applyAlignment="1" applyProtection="1">
      <alignment horizontal="center" vertical="top" wrapText="1"/>
      <protection/>
    </xf>
    <xf numFmtId="0" fontId="8" fillId="0" borderId="35" xfId="50" applyFont="1" applyBorder="1" applyAlignment="1" applyProtection="1">
      <alignment horizontal="center" vertical="top" wrapText="1"/>
      <protection/>
    </xf>
    <xf numFmtId="0" fontId="110"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protection/>
    </xf>
    <xf numFmtId="0" fontId="111" fillId="0" borderId="11" xfId="0" applyFont="1" applyBorder="1" applyAlignment="1" applyProtection="1">
      <alignment horizontal="center" vertical="center"/>
      <protection/>
    </xf>
    <xf numFmtId="0" fontId="8" fillId="34" borderId="11" xfId="50" applyFont="1" applyFill="1" applyBorder="1" applyAlignment="1" applyProtection="1">
      <alignment horizontal="center" vertical="center" wrapText="1"/>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 fillId="0" borderId="10" xfId="50" applyFont="1" applyBorder="1" applyAlignment="1" applyProtection="1">
      <alignment horizontal="center" vertical="center" wrapText="1"/>
      <protection/>
    </xf>
    <xf numFmtId="0" fontId="10" fillId="0" borderId="10" xfId="50" applyFont="1" applyBorder="1" applyAlignment="1" applyProtection="1">
      <alignment horizontal="center" vertical="center" wrapText="1"/>
      <protection/>
    </xf>
    <xf numFmtId="0" fontId="112"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protection/>
    </xf>
    <xf numFmtId="1" fontId="7" fillId="4" borderId="31" xfId="0" applyNumberFormat="1" applyFont="1" applyFill="1" applyBorder="1" applyAlignment="1" applyProtection="1">
      <alignment horizontal="center" vertical="center"/>
      <protection locked="0"/>
    </xf>
    <xf numFmtId="1" fontId="7" fillId="4" borderId="12" xfId="0" applyNumberFormat="1" applyFont="1" applyFill="1" applyBorder="1" applyAlignment="1" applyProtection="1">
      <alignment horizontal="center" vertical="center"/>
      <protection locked="0"/>
    </xf>
    <xf numFmtId="1" fontId="7" fillId="4" borderId="13" xfId="0" applyNumberFormat="1" applyFont="1" applyFill="1" applyBorder="1" applyAlignment="1" applyProtection="1">
      <alignment horizontal="center" vertical="center"/>
      <protection locked="0"/>
    </xf>
    <xf numFmtId="0" fontId="89" fillId="36" borderId="31"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protection/>
    </xf>
    <xf numFmtId="0" fontId="89" fillId="36" borderId="13" xfId="0" applyFont="1" applyFill="1" applyBorder="1" applyAlignment="1" applyProtection="1">
      <alignment horizontal="center" vertical="center"/>
      <protection/>
    </xf>
    <xf numFmtId="0" fontId="89" fillId="2" borderId="25" xfId="0" applyFont="1" applyFill="1" applyBorder="1" applyAlignment="1" applyProtection="1">
      <alignment horizontal="center" vertical="center"/>
      <protection/>
    </xf>
    <xf numFmtId="0" fontId="89" fillId="2" borderId="19" xfId="0" applyFont="1" applyFill="1" applyBorder="1" applyAlignment="1" applyProtection="1">
      <alignment horizontal="center" vertical="center"/>
      <protection/>
    </xf>
    <xf numFmtId="0" fontId="89" fillId="33" borderId="25" xfId="0" applyFont="1" applyFill="1" applyBorder="1" applyAlignment="1" applyProtection="1">
      <alignment horizontal="center" vertical="center"/>
      <protection/>
    </xf>
    <xf numFmtId="0" fontId="90" fillId="35" borderId="31" xfId="0" applyFont="1" applyFill="1" applyBorder="1" applyAlignment="1" applyProtection="1">
      <alignment horizontal="center" vertical="center"/>
      <protection/>
    </xf>
    <xf numFmtId="0" fontId="90" fillId="35" borderId="12" xfId="0" applyFont="1" applyFill="1" applyBorder="1" applyAlignment="1" applyProtection="1">
      <alignment horizontal="center" vertical="center"/>
      <protection/>
    </xf>
    <xf numFmtId="0" fontId="90" fillId="35" borderId="13" xfId="0" applyFont="1" applyFill="1" applyBorder="1" applyAlignment="1" applyProtection="1">
      <alignment horizontal="center" vertical="center"/>
      <protection/>
    </xf>
    <xf numFmtId="0" fontId="9" fillId="0" borderId="37" xfId="50" applyFont="1" applyBorder="1" applyAlignment="1" applyProtection="1">
      <alignment horizontal="center" vertical="center" wrapText="1"/>
      <protection/>
    </xf>
    <xf numFmtId="0" fontId="8" fillId="0" borderId="38" xfId="50" applyFont="1" applyBorder="1" applyAlignment="1" applyProtection="1">
      <alignment horizontal="center" vertical="center" wrapText="1"/>
      <protection/>
    </xf>
    <xf numFmtId="0" fontId="8" fillId="0" borderId="39" xfId="50" applyFont="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88" fillId="2" borderId="31" xfId="0" applyFont="1" applyFill="1" applyBorder="1" applyAlignment="1" applyProtection="1">
      <alignment horizontal="center" vertical="center"/>
      <protection/>
    </xf>
    <xf numFmtId="0" fontId="88" fillId="2" borderId="12" xfId="0" applyFont="1" applyFill="1" applyBorder="1" applyAlignment="1" applyProtection="1">
      <alignment horizontal="center" vertical="center"/>
      <protection/>
    </xf>
    <xf numFmtId="0" fontId="88" fillId="2" borderId="13" xfId="0" applyFont="1" applyFill="1" applyBorder="1" applyAlignment="1" applyProtection="1">
      <alignment horizontal="center" vertical="center"/>
      <protection/>
    </xf>
    <xf numFmtId="0" fontId="111" fillId="0" borderId="40" xfId="0" applyFont="1" applyBorder="1" applyAlignment="1" applyProtection="1">
      <alignment horizontal="center" vertical="center"/>
      <protection/>
    </xf>
    <xf numFmtId="0" fontId="11" fillId="0" borderId="36" xfId="50" applyFont="1" applyBorder="1" applyAlignment="1" applyProtection="1">
      <alignment horizontal="center" vertical="center" wrapText="1"/>
      <protection/>
    </xf>
    <xf numFmtId="0" fontId="113" fillId="0" borderId="35" xfId="50" applyFont="1" applyBorder="1" applyAlignment="1" applyProtection="1">
      <alignment horizontal="center" vertical="center" wrapText="1"/>
      <protection/>
    </xf>
    <xf numFmtId="0" fontId="92" fillId="0" borderId="31" xfId="0" applyFont="1" applyBorder="1" applyAlignment="1" applyProtection="1">
      <alignment horizontal="center"/>
      <protection locked="0"/>
    </xf>
    <xf numFmtId="0" fontId="92" fillId="0" borderId="12" xfId="0" applyFont="1" applyBorder="1" applyAlignment="1" applyProtection="1">
      <alignment horizontal="center"/>
      <protection locked="0"/>
    </xf>
    <xf numFmtId="0" fontId="92" fillId="0" borderId="13" xfId="0" applyFont="1" applyBorder="1" applyAlignment="1" applyProtection="1">
      <alignment horizont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0" fontId="92" fillId="0" borderId="10" xfId="0" applyFont="1" applyBorder="1" applyAlignment="1" applyProtection="1">
      <alignment horizontal="center"/>
      <protection locked="0"/>
    </xf>
    <xf numFmtId="0" fontId="102" fillId="2" borderId="10"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7" fillId="36"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6" fillId="35" borderId="41" xfId="0" applyFont="1" applyFill="1" applyBorder="1" applyAlignment="1" applyProtection="1">
      <alignment horizontal="center" vertical="center"/>
      <protection/>
    </xf>
    <xf numFmtId="0" fontId="96" fillId="35" borderId="42"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33" borderId="43" xfId="0" applyFont="1" applyFill="1" applyBorder="1" applyAlignment="1" applyProtection="1">
      <alignment horizontal="center" vertical="center"/>
      <protection/>
    </xf>
    <xf numFmtId="0" fontId="90" fillId="33" borderId="19"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0" fillId="2" borderId="25" xfId="0" applyFont="1" applyFill="1" applyBorder="1" applyAlignment="1" applyProtection="1">
      <alignment horizontal="left" vertical="center"/>
      <protection/>
    </xf>
    <xf numFmtId="0" fontId="90" fillId="2" borderId="19" xfId="0" applyFont="1" applyFill="1" applyBorder="1" applyAlignment="1" applyProtection="1">
      <alignment horizontal="left" vertical="center"/>
      <protection/>
    </xf>
    <xf numFmtId="0" fontId="89" fillId="35" borderId="25" xfId="0" applyFont="1" applyFill="1" applyBorder="1" applyAlignment="1" applyProtection="1">
      <alignment horizontal="right" vertical="center"/>
      <protection/>
    </xf>
    <xf numFmtId="0" fontId="89" fillId="35" borderId="19" xfId="0" applyFont="1" applyFill="1" applyBorder="1" applyAlignment="1" applyProtection="1">
      <alignment horizontal="right" vertical="center"/>
      <protection/>
    </xf>
    <xf numFmtId="178" fontId="89" fillId="4" borderId="25" xfId="0" applyNumberFormat="1" applyFont="1" applyFill="1" applyBorder="1" applyAlignment="1" applyProtection="1">
      <alignment horizontal="center" vertical="center"/>
      <protection locked="0"/>
    </xf>
    <xf numFmtId="178" fontId="89" fillId="4" borderId="19" xfId="0" applyNumberFormat="1" applyFont="1" applyFill="1" applyBorder="1" applyAlignment="1" applyProtection="1">
      <alignment horizontal="center" vertical="center"/>
      <protection locked="0"/>
    </xf>
    <xf numFmtId="0" fontId="90" fillId="0" borderId="25" xfId="0" applyFont="1" applyBorder="1" applyAlignment="1" applyProtection="1">
      <alignment horizontal="center" vertical="center"/>
      <protection/>
    </xf>
    <xf numFmtId="0" fontId="90" fillId="0" borderId="43" xfId="0" applyFont="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89" fillId="2" borderId="13" xfId="0" applyFont="1" applyFill="1" applyBorder="1" applyAlignment="1" applyProtection="1">
      <alignment horizontal="center" vertical="center" wrapText="1"/>
      <protection/>
    </xf>
    <xf numFmtId="0" fontId="90" fillId="36" borderId="31" xfId="0" applyFont="1" applyFill="1" applyBorder="1" applyAlignment="1" applyProtection="1">
      <alignment horizontal="center" vertical="center"/>
      <protection/>
    </xf>
    <xf numFmtId="0" fontId="90" fillId="36" borderId="13" xfId="0" applyFont="1" applyFill="1" applyBorder="1" applyAlignment="1" applyProtection="1">
      <alignment horizontal="center" vertical="center"/>
      <protection/>
    </xf>
    <xf numFmtId="0" fontId="90" fillId="0" borderId="31" xfId="0" applyFont="1" applyBorder="1" applyAlignment="1" applyProtection="1">
      <alignment horizontal="left" vertical="center" wrapText="1"/>
      <protection/>
    </xf>
    <xf numFmtId="0" fontId="90" fillId="0" borderId="13" xfId="0" applyFont="1" applyBorder="1" applyAlignment="1" applyProtection="1">
      <alignment horizontal="left" vertical="center" wrapText="1"/>
      <protection/>
    </xf>
    <xf numFmtId="0" fontId="90" fillId="0" borderId="31" xfId="0" applyFont="1" applyBorder="1" applyAlignment="1" applyProtection="1">
      <alignment horizontal="left" vertical="center"/>
      <protection/>
    </xf>
    <xf numFmtId="0" fontId="90" fillId="0" borderId="13" xfId="0" applyFont="1" applyBorder="1" applyAlignment="1" applyProtection="1">
      <alignment horizontal="left" vertical="center"/>
      <protection/>
    </xf>
    <xf numFmtId="0" fontId="90" fillId="2" borderId="31" xfId="0" applyFont="1" applyFill="1" applyBorder="1" applyAlignment="1" applyProtection="1">
      <alignment horizontal="center" vertical="center" wrapText="1"/>
      <protection/>
    </xf>
    <xf numFmtId="0" fontId="90" fillId="2" borderId="12" xfId="0" applyFont="1" applyFill="1" applyBorder="1" applyAlignment="1" applyProtection="1">
      <alignment horizontal="center" vertical="center" wrapText="1"/>
      <protection/>
    </xf>
    <xf numFmtId="0" fontId="90" fillId="2" borderId="13" xfId="0" applyFont="1" applyFill="1" applyBorder="1" applyAlignment="1" applyProtection="1">
      <alignment horizontal="center" vertical="center" wrapText="1"/>
      <protection/>
    </xf>
    <xf numFmtId="0" fontId="89" fillId="0" borderId="25" xfId="0" applyFont="1" applyBorder="1" applyAlignment="1" applyProtection="1">
      <alignment horizontal="center" vertical="center" wrapText="1"/>
      <protection/>
    </xf>
    <xf numFmtId="0" fontId="89" fillId="0" borderId="19" xfId="0" applyFont="1" applyBorder="1" applyAlignment="1" applyProtection="1">
      <alignment horizontal="center" vertical="center" wrapText="1"/>
      <protection/>
    </xf>
    <xf numFmtId="0" fontId="5" fillId="0" borderId="3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89" fillId="2" borderId="31" xfId="0" applyFont="1" applyFill="1" applyBorder="1" applyAlignment="1" applyProtection="1">
      <alignment horizontal="center" vertical="center" wrapText="1"/>
      <protection/>
    </xf>
    <xf numFmtId="0" fontId="96" fillId="35" borderId="25" xfId="0" applyFont="1" applyFill="1" applyBorder="1" applyAlignment="1" applyProtection="1">
      <alignment horizontal="center" vertical="center"/>
      <protection/>
    </xf>
    <xf numFmtId="0" fontId="96" fillId="35" borderId="19"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protection/>
    </xf>
    <xf numFmtId="3" fontId="7" fillId="4" borderId="31" xfId="0" applyNumberFormat="1" applyFont="1" applyFill="1" applyBorder="1" applyAlignment="1" applyProtection="1">
      <alignment horizontal="center" vertical="center"/>
      <protection locked="0"/>
    </xf>
    <xf numFmtId="3" fontId="7" fillId="4" borderId="13" xfId="0" applyNumberFormat="1" applyFont="1" applyFill="1" applyBorder="1" applyAlignment="1" applyProtection="1">
      <alignment horizontal="center" vertical="center"/>
      <protection locked="0"/>
    </xf>
    <xf numFmtId="0" fontId="11" fillId="0" borderId="44" xfId="50" applyFont="1" applyBorder="1" applyAlignment="1" applyProtection="1">
      <alignment horizontal="center" vertical="center" wrapText="1"/>
      <protection/>
    </xf>
    <xf numFmtId="0" fontId="11" fillId="0" borderId="22" xfId="50" applyFont="1" applyBorder="1" applyAlignment="1" applyProtection="1">
      <alignment horizontal="center" vertical="center" wrapText="1"/>
      <protection/>
    </xf>
    <xf numFmtId="0" fontId="90" fillId="0" borderId="10" xfId="0" applyFont="1" applyBorder="1" applyAlignment="1" applyProtection="1">
      <alignment horizontal="center"/>
      <protection locked="0"/>
    </xf>
    <xf numFmtId="0" fontId="90" fillId="0" borderId="31" xfId="0" applyFont="1" applyFill="1" applyBorder="1" applyAlignment="1" applyProtection="1">
      <alignment horizontal="left" vertical="center" wrapText="1"/>
      <protection/>
    </xf>
    <xf numFmtId="0" fontId="90" fillId="0" borderId="13" xfId="0" applyFont="1" applyFill="1" applyBorder="1" applyAlignment="1" applyProtection="1">
      <alignment horizontal="left" vertical="center" wrapText="1"/>
      <protection/>
    </xf>
    <xf numFmtId="0" fontId="5" fillId="0" borderId="3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90" fillId="0" borderId="31" xfId="0" applyFont="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112" fillId="37" borderId="11" xfId="50" applyFont="1" applyFill="1" applyBorder="1" applyAlignment="1" applyProtection="1">
      <alignment horizontal="center" vertical="center" wrapText="1"/>
      <protection/>
    </xf>
    <xf numFmtId="0" fontId="51" fillId="2" borderId="10" xfId="0" applyFont="1" applyFill="1" applyBorder="1" applyAlignment="1" applyProtection="1">
      <alignment horizontal="center" vertical="center"/>
      <protection/>
    </xf>
    <xf numFmtId="0" fontId="12" fillId="0" borderId="11" xfId="50" applyFont="1" applyBorder="1" applyAlignment="1" applyProtection="1">
      <alignment horizontal="center" vertical="center" wrapText="1"/>
      <protection/>
    </xf>
    <xf numFmtId="0" fontId="12" fillId="0" borderId="11" xfId="50" applyFont="1" applyBorder="1" applyAlignment="1" applyProtection="1">
      <alignment horizontal="center" vertical="center" wrapText="1"/>
      <protection/>
    </xf>
    <xf numFmtId="0" fontId="111" fillId="0" borderId="40" xfId="0" applyFont="1" applyBorder="1" applyAlignment="1">
      <alignment horizontal="center" vertical="center"/>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3" fillId="2" borderId="31" xfId="0" applyFont="1" applyFill="1" applyBorder="1" applyAlignment="1" applyProtection="1">
      <alignment horizontal="center" vertical="center"/>
      <protection/>
    </xf>
    <xf numFmtId="0" fontId="93" fillId="2" borderId="12" xfId="0" applyFont="1" applyFill="1" applyBorder="1" applyAlignment="1" applyProtection="1">
      <alignment horizontal="center" vertical="center"/>
      <protection/>
    </xf>
    <xf numFmtId="0" fontId="93" fillId="2"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91" fillId="2" borderId="3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0" fontId="92" fillId="0" borderId="10" xfId="0" applyFont="1" applyBorder="1" applyAlignment="1" applyProtection="1">
      <alignment horizontal="center"/>
      <protection locked="0"/>
    </xf>
    <xf numFmtId="3" fontId="99" fillId="4" borderId="31" xfId="0" applyNumberFormat="1" applyFont="1" applyFill="1" applyBorder="1" applyAlignment="1" applyProtection="1">
      <alignment horizontal="center" vertical="center"/>
      <protection locked="0"/>
    </xf>
    <xf numFmtId="3" fontId="99" fillId="4" borderId="13" xfId="0" applyNumberFormat="1" applyFont="1" applyFill="1" applyBorder="1" applyAlignment="1" applyProtection="1">
      <alignment horizontal="center" vertical="center"/>
      <protection locked="0"/>
    </xf>
    <xf numFmtId="0" fontId="93" fillId="2" borderId="10"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11" fillId="0" borderId="36" xfId="50" applyFont="1" applyBorder="1" applyAlignment="1" applyProtection="1">
      <alignment horizontal="center" vertical="center" wrapText="1"/>
      <protection/>
    </xf>
    <xf numFmtId="0" fontId="12" fillId="0" borderId="35" xfId="50" applyFont="1" applyBorder="1" applyAlignment="1" applyProtection="1">
      <alignment horizontal="center" vertical="center" wrapText="1"/>
      <protection/>
    </xf>
    <xf numFmtId="0" fontId="90" fillId="0" borderId="10" xfId="0" applyFont="1" applyBorder="1" applyAlignment="1" applyProtection="1">
      <alignment horizontal="left" vertical="center" wrapText="1"/>
      <protection/>
    </xf>
    <xf numFmtId="0" fontId="90" fillId="36" borderId="10" xfId="0" applyFont="1" applyFill="1" applyBorder="1" applyAlignment="1" applyProtection="1">
      <alignment horizontal="center" vertical="center" wrapText="1"/>
      <protection/>
    </xf>
    <xf numFmtId="0" fontId="64" fillId="4" borderId="31" xfId="0" applyNumberFormat="1" applyFont="1" applyFill="1" applyBorder="1" applyAlignment="1" applyProtection="1">
      <alignment horizontal="left" vertical="center" wrapText="1"/>
      <protection locked="0"/>
    </xf>
    <xf numFmtId="0" fontId="64" fillId="4" borderId="12" xfId="0" applyNumberFormat="1" applyFont="1" applyFill="1" applyBorder="1" applyAlignment="1" applyProtection="1">
      <alignment horizontal="left" vertical="center" wrapText="1"/>
      <protection locked="0"/>
    </xf>
    <xf numFmtId="0" fontId="64" fillId="4" borderId="13" xfId="0" applyNumberFormat="1" applyFont="1" applyFill="1" applyBorder="1" applyAlignment="1" applyProtection="1">
      <alignment horizontal="left" vertical="center" wrapText="1"/>
      <protection locked="0"/>
    </xf>
    <xf numFmtId="0" fontId="90" fillId="35" borderId="10" xfId="0" applyFont="1" applyFill="1" applyBorder="1" applyAlignment="1" applyProtection="1">
      <alignment horizontal="left" vertical="center"/>
      <protection/>
    </xf>
    <xf numFmtId="0" fontId="107" fillId="4" borderId="10"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xf>
    <xf numFmtId="0" fontId="90" fillId="0" borderId="10" xfId="0" applyFont="1" applyFill="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35" borderId="10" xfId="0" applyFont="1" applyFill="1" applyBorder="1" applyAlignment="1" applyProtection="1">
      <alignment horizontal="left" vertical="center" wrapText="1"/>
      <protection/>
    </xf>
    <xf numFmtId="0" fontId="88" fillId="2" borderId="10" xfId="0" applyFont="1" applyFill="1" applyBorder="1" applyAlignment="1" applyProtection="1">
      <alignment horizontal="center" vertical="center"/>
      <protection/>
    </xf>
    <xf numFmtId="0" fontId="21" fillId="0" borderId="45" xfId="50" applyFont="1" applyBorder="1" applyAlignment="1" applyProtection="1">
      <alignment horizontal="center" vertical="center" wrapText="1"/>
      <protection/>
    </xf>
    <xf numFmtId="0" fontId="114" fillId="0" borderId="46" xfId="50" applyFont="1" applyBorder="1" applyAlignment="1" applyProtection="1">
      <alignment horizontal="center" vertical="center" wrapText="1"/>
      <protection/>
    </xf>
    <xf numFmtId="0" fontId="90" fillId="0" borderId="10" xfId="0" applyFont="1" applyBorder="1" applyAlignment="1" applyProtection="1">
      <alignment horizontal="left"/>
      <protection/>
    </xf>
    <xf numFmtId="0" fontId="90" fillId="0" borderId="10" xfId="0" applyFont="1" applyFill="1" applyBorder="1" applyAlignment="1" applyProtection="1">
      <alignment horizontal="center" vertical="center"/>
      <protection/>
    </xf>
    <xf numFmtId="0" fontId="7" fillId="35" borderId="26"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7" fillId="35" borderId="42" xfId="0" applyFont="1" applyFill="1" applyBorder="1" applyAlignment="1" applyProtection="1">
      <alignment horizontal="center" vertical="center"/>
      <protection/>
    </xf>
    <xf numFmtId="0" fontId="7" fillId="35" borderId="33"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3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103" fillId="0" borderId="23" xfId="0" applyFont="1" applyBorder="1" applyAlignment="1" applyProtection="1">
      <alignment horizontal="center" vertical="center" wrapText="1"/>
      <protection/>
    </xf>
    <xf numFmtId="0" fontId="103" fillId="0" borderId="47" xfId="0" applyFont="1" applyBorder="1" applyAlignment="1" applyProtection="1">
      <alignment horizontal="center" vertical="center" wrapText="1"/>
      <protection/>
    </xf>
    <xf numFmtId="0" fontId="90" fillId="0" borderId="47" xfId="0" applyFont="1" applyFill="1" applyBorder="1" applyAlignment="1" applyProtection="1">
      <alignment horizontal="center" vertical="center" wrapText="1"/>
      <protection/>
    </xf>
    <xf numFmtId="0" fontId="111" fillId="0" borderId="0" xfId="0" applyFont="1" applyBorder="1" applyAlignment="1" applyProtection="1">
      <alignment horizontal="center" vertical="center"/>
      <protection/>
    </xf>
    <xf numFmtId="0" fontId="89" fillId="2" borderId="48" xfId="0" applyFont="1" applyFill="1" applyBorder="1" applyAlignment="1" applyProtection="1">
      <alignment horizontal="center" vertical="center"/>
      <protection/>
    </xf>
    <xf numFmtId="0" fontId="89" fillId="2" borderId="49" xfId="0" applyFont="1" applyFill="1" applyBorder="1" applyAlignment="1" applyProtection="1">
      <alignment horizontal="center" vertical="center"/>
      <protection/>
    </xf>
    <xf numFmtId="0" fontId="89" fillId="2" borderId="5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0" borderId="12" xfId="0" applyFont="1" applyBorder="1" applyAlignment="1" applyProtection="1">
      <alignment horizontal="center" vertical="center" wrapText="1"/>
      <protection/>
    </xf>
    <xf numFmtId="0" fontId="90" fillId="0" borderId="51" xfId="0" applyFont="1" applyBorder="1" applyAlignment="1" applyProtection="1">
      <alignment horizontal="center" vertical="center" wrapText="1"/>
      <protection/>
    </xf>
    <xf numFmtId="0" fontId="90" fillId="0" borderId="52" xfId="0" applyFont="1" applyBorder="1" applyAlignment="1" applyProtection="1">
      <alignment horizontal="center" vertical="center" wrapText="1"/>
      <protection/>
    </xf>
    <xf numFmtId="0" fontId="89" fillId="2" borderId="48" xfId="0" applyFont="1" applyFill="1" applyBorder="1" applyAlignment="1" applyProtection="1">
      <alignment horizontal="center" vertical="center" wrapText="1"/>
      <protection/>
    </xf>
    <xf numFmtId="0" fontId="89" fillId="2" borderId="49" xfId="0" applyFont="1" applyFill="1" applyBorder="1" applyAlignment="1" applyProtection="1">
      <alignment horizontal="center" vertical="center" wrapText="1"/>
      <protection/>
    </xf>
    <xf numFmtId="0" fontId="89" fillId="2" borderId="50" xfId="0" applyFont="1" applyFill="1" applyBorder="1" applyAlignment="1" applyProtection="1">
      <alignment horizontal="center" vertical="center" wrapText="1"/>
      <protection/>
    </xf>
    <xf numFmtId="0" fontId="89" fillId="2" borderId="53" xfId="0" applyFont="1" applyFill="1" applyBorder="1" applyAlignment="1" applyProtection="1">
      <alignment horizontal="center" vertical="center" wrapText="1"/>
      <protection/>
    </xf>
    <xf numFmtId="0" fontId="89" fillId="2" borderId="11" xfId="0" applyFont="1" applyFill="1" applyBorder="1" applyAlignment="1" applyProtection="1">
      <alignment horizontal="center" vertical="center" wrapText="1"/>
      <protection/>
    </xf>
    <xf numFmtId="0" fontId="89" fillId="2" borderId="54" xfId="0" applyFont="1" applyFill="1" applyBorder="1" applyAlignment="1" applyProtection="1">
      <alignment horizontal="center" vertical="center" wrapText="1"/>
      <protection/>
    </xf>
    <xf numFmtId="0" fontId="89" fillId="2" borderId="55" xfId="0" applyFont="1" applyFill="1" applyBorder="1" applyAlignment="1" applyProtection="1">
      <alignment horizontal="center" vertical="center" wrapText="1"/>
      <protection/>
    </xf>
    <xf numFmtId="0" fontId="90" fillId="0" borderId="12" xfId="0" applyFont="1" applyBorder="1" applyAlignment="1" applyProtection="1">
      <alignment horizontal="left" vertical="center" wrapText="1"/>
      <protection/>
    </xf>
    <xf numFmtId="0" fontId="90" fillId="0" borderId="52" xfId="0" applyFont="1" applyBorder="1" applyAlignment="1" applyProtection="1">
      <alignment horizontal="left" vertical="center" wrapText="1"/>
      <protection/>
    </xf>
    <xf numFmtId="0" fontId="90" fillId="0" borderId="30" xfId="0" applyFont="1" applyBorder="1" applyAlignment="1" applyProtection="1">
      <alignment horizontal="left" vertical="center" wrapText="1"/>
      <protection/>
    </xf>
    <xf numFmtId="0" fontId="89" fillId="4" borderId="10" xfId="0" applyFont="1" applyFill="1" applyBorder="1" applyAlignment="1" applyProtection="1">
      <alignment horizontal="center" vertical="center" wrapText="1"/>
      <protection locked="0"/>
    </xf>
    <xf numFmtId="0" fontId="89" fillId="4" borderId="32" xfId="0" applyFont="1" applyFill="1" applyBorder="1" applyAlignment="1" applyProtection="1">
      <alignment horizontal="center" vertical="center" wrapText="1"/>
      <protection locked="0"/>
    </xf>
    <xf numFmtId="0" fontId="89" fillId="4" borderId="15" xfId="0" applyFont="1" applyFill="1" applyBorder="1" applyAlignment="1" applyProtection="1">
      <alignment horizontal="center" vertical="center" wrapText="1"/>
      <protection locked="0"/>
    </xf>
    <xf numFmtId="0" fontId="89" fillId="4" borderId="34" xfId="0" applyFont="1" applyFill="1" applyBorder="1" applyAlignment="1" applyProtection="1">
      <alignment horizontal="center" vertical="center" wrapText="1"/>
      <protection locked="0"/>
    </xf>
    <xf numFmtId="0" fontId="21" fillId="0" borderId="56" xfId="50" applyFont="1" applyBorder="1" applyAlignment="1" applyProtection="1">
      <alignment horizontal="center" vertical="center" wrapText="1"/>
      <protection/>
    </xf>
    <xf numFmtId="0" fontId="114" fillId="0" borderId="57" xfId="50" applyFont="1" applyBorder="1" applyAlignment="1" applyProtection="1">
      <alignment horizontal="center" vertical="center" wrapText="1"/>
      <protection/>
    </xf>
    <xf numFmtId="0" fontId="114" fillId="0" borderId="58" xfId="50" applyFont="1" applyBorder="1" applyAlignment="1" applyProtection="1">
      <alignment horizontal="center" vertical="center" wrapText="1"/>
      <protection/>
    </xf>
    <xf numFmtId="0" fontId="98" fillId="2" borderId="19" xfId="0" applyFont="1" applyFill="1" applyBorder="1" applyAlignment="1" applyProtection="1">
      <alignment horizontal="center" vertical="center" wrapText="1"/>
      <protection/>
    </xf>
    <xf numFmtId="0" fontId="7" fillId="4" borderId="23"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89" fillId="2" borderId="55" xfId="0" applyFont="1" applyFill="1" applyBorder="1" applyAlignment="1" applyProtection="1">
      <alignment horizontal="center" vertical="center"/>
      <protection/>
    </xf>
    <xf numFmtId="0" fontId="115" fillId="38" borderId="25" xfId="0" applyFont="1" applyFill="1" applyBorder="1" applyAlignment="1">
      <alignment horizontal="center" vertical="center"/>
    </xf>
    <xf numFmtId="0" fontId="115" fillId="38" borderId="43" xfId="0" applyFont="1" applyFill="1" applyBorder="1" applyAlignment="1">
      <alignment horizontal="center" vertical="center"/>
    </xf>
    <xf numFmtId="0" fontId="115" fillId="38" borderId="19" xfId="0" applyFont="1" applyFill="1" applyBorder="1" applyAlignment="1">
      <alignment horizontal="center" vertical="center"/>
    </xf>
    <xf numFmtId="0" fontId="111"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3"/>
    <pageSetUpPr fitToPage="1"/>
  </sheetPr>
  <dimension ref="A1:I52"/>
  <sheetViews>
    <sheetView zoomScalePageLayoutView="0" workbookViewId="0" topLeftCell="A22">
      <selection activeCell="C15" sqref="C15"/>
    </sheetView>
  </sheetViews>
  <sheetFormatPr defaultColWidth="14.421875" defaultRowHeight="15.75" customHeight="1"/>
  <cols>
    <col min="1" max="1" width="11.8515625" style="29" customWidth="1"/>
    <col min="2" max="2" width="72.140625" style="29" customWidth="1"/>
    <col min="3" max="3" width="19.7109375" style="72" customWidth="1"/>
    <col min="4" max="4" width="11.28125" style="72" hidden="1" customWidth="1"/>
    <col min="5" max="5" width="11.421875" style="72" hidden="1" customWidth="1"/>
    <col min="6" max="6" width="13.7109375" style="29" hidden="1" customWidth="1"/>
    <col min="7" max="7" width="11.28125" style="29" customWidth="1"/>
    <col min="8" max="16384" width="14.421875" style="29" customWidth="1"/>
  </cols>
  <sheetData>
    <row r="1" spans="1:5" ht="33" customHeight="1" hidden="1">
      <c r="A1" s="257" t="s">
        <v>462</v>
      </c>
      <c r="B1" s="257"/>
      <c r="C1" s="257"/>
      <c r="D1" s="257"/>
      <c r="E1" s="29"/>
    </row>
    <row r="2" spans="1:6" ht="126" customHeight="1">
      <c r="A2" s="253" t="s">
        <v>435</v>
      </c>
      <c r="B2" s="254"/>
      <c r="C2" s="254"/>
      <c r="D2" s="255" t="s">
        <v>278</v>
      </c>
      <c r="E2" s="255"/>
      <c r="F2" s="28"/>
    </row>
    <row r="3" spans="1:6" ht="42.75" customHeight="1">
      <c r="A3" s="258" t="s">
        <v>463</v>
      </c>
      <c r="B3" s="258"/>
      <c r="C3" s="258"/>
      <c r="D3" s="198"/>
      <c r="E3" s="198"/>
      <c r="F3" s="28"/>
    </row>
    <row r="4" spans="1:9" ht="23.25">
      <c r="A4" s="256" t="s">
        <v>65</v>
      </c>
      <c r="B4" s="256"/>
      <c r="C4" s="256"/>
      <c r="D4" s="50"/>
      <c r="E4" s="50"/>
      <c r="F4" s="30"/>
      <c r="G4" s="30"/>
      <c r="H4" s="30"/>
      <c r="I4" s="30"/>
    </row>
    <row r="5" spans="1:9" s="35" customFormat="1" ht="21.75" customHeight="1">
      <c r="A5" s="201" t="s">
        <v>73</v>
      </c>
      <c r="B5" s="201" t="s">
        <v>99</v>
      </c>
      <c r="C5" s="201" t="s">
        <v>0</v>
      </c>
      <c r="D5" s="207" t="s">
        <v>194</v>
      </c>
      <c r="E5" s="58" t="s">
        <v>195</v>
      </c>
      <c r="F5" s="220"/>
      <c r="G5" s="220"/>
      <c r="H5" s="220"/>
      <c r="I5" s="220"/>
    </row>
    <row r="6" spans="1:9" s="35" customFormat="1" ht="20.25" customHeight="1">
      <c r="A6" s="212">
        <v>1</v>
      </c>
      <c r="B6" s="42" t="s">
        <v>199</v>
      </c>
      <c r="C6" s="51">
        <v>49707</v>
      </c>
      <c r="D6" s="43">
        <f>COUNTIF(C6,"&gt;0")</f>
        <v>1</v>
      </c>
      <c r="E6" s="228">
        <v>1</v>
      </c>
      <c r="F6" s="66" t="s">
        <v>198</v>
      </c>
      <c r="G6" s="220"/>
      <c r="H6" s="220"/>
      <c r="I6" s="220"/>
    </row>
    <row r="7" spans="1:9" s="35" customFormat="1" ht="20.25" customHeight="1">
      <c r="A7" s="212">
        <v>2</v>
      </c>
      <c r="B7" s="42" t="s">
        <v>200</v>
      </c>
      <c r="C7" s="51">
        <v>40081</v>
      </c>
      <c r="D7" s="43">
        <f>COUNTIF(C7,"&gt;0")</f>
        <v>1</v>
      </c>
      <c r="E7" s="228">
        <v>1</v>
      </c>
      <c r="F7" s="66" t="s">
        <v>198</v>
      </c>
      <c r="G7" s="220"/>
      <c r="H7" s="220"/>
      <c r="I7" s="220"/>
    </row>
    <row r="8" spans="1:9" s="35" customFormat="1" ht="20.25" customHeight="1">
      <c r="A8" s="212">
        <v>3</v>
      </c>
      <c r="B8" s="42" t="s">
        <v>201</v>
      </c>
      <c r="C8" s="51">
        <v>8626</v>
      </c>
      <c r="D8" s="43">
        <f>COUNTIF(C8,"&gt;=0")</f>
        <v>1</v>
      </c>
      <c r="E8" s="228">
        <v>1</v>
      </c>
      <c r="F8" s="66" t="s">
        <v>273</v>
      </c>
      <c r="G8" s="220"/>
      <c r="H8" s="220"/>
      <c r="I8" s="220"/>
    </row>
    <row r="9" spans="1:9" s="35" customFormat="1" ht="20.25" customHeight="1">
      <c r="A9" s="212">
        <v>4</v>
      </c>
      <c r="B9" s="44" t="s">
        <v>204</v>
      </c>
      <c r="C9" s="241">
        <v>763583</v>
      </c>
      <c r="D9" s="43">
        <f>COUNTIF(C9,"&gt;0")</f>
        <v>1</v>
      </c>
      <c r="E9" s="228">
        <v>1</v>
      </c>
      <c r="F9" s="66" t="s">
        <v>198</v>
      </c>
      <c r="G9" s="220"/>
      <c r="H9" s="220"/>
      <c r="I9" s="220"/>
    </row>
    <row r="10" spans="1:9" s="35" customFormat="1" ht="20.25" customHeight="1">
      <c r="A10" s="212">
        <v>5</v>
      </c>
      <c r="B10" s="44" t="s">
        <v>205</v>
      </c>
      <c r="C10" s="241">
        <v>2856250</v>
      </c>
      <c r="D10" s="43">
        <f>COUNTIF(C10,"&gt;0")</f>
        <v>1</v>
      </c>
      <c r="E10" s="228">
        <v>1</v>
      </c>
      <c r="F10" s="66" t="s">
        <v>198</v>
      </c>
      <c r="G10" s="220"/>
      <c r="H10" s="220"/>
      <c r="I10" s="220"/>
    </row>
    <row r="11" spans="1:9" s="35" customFormat="1" ht="20.25" customHeight="1">
      <c r="A11" s="212">
        <v>6</v>
      </c>
      <c r="B11" s="37" t="s">
        <v>87</v>
      </c>
      <c r="C11" s="51">
        <v>161</v>
      </c>
      <c r="D11" s="43">
        <f aca="true" t="shared" si="0" ref="D11:D35">COUNTIF(C11,"&gt;=0")</f>
        <v>1</v>
      </c>
      <c r="E11" s="228">
        <v>1</v>
      </c>
      <c r="F11" s="66" t="s">
        <v>258</v>
      </c>
      <c r="G11" s="220"/>
      <c r="H11" s="220"/>
      <c r="I11" s="220"/>
    </row>
    <row r="12" spans="1:9" s="35" customFormat="1" ht="20.25" customHeight="1">
      <c r="A12" s="212">
        <v>7</v>
      </c>
      <c r="B12" s="37" t="s">
        <v>88</v>
      </c>
      <c r="C12" s="51">
        <v>157</v>
      </c>
      <c r="D12" s="43">
        <f t="shared" si="0"/>
        <v>1</v>
      </c>
      <c r="E12" s="228">
        <v>1</v>
      </c>
      <c r="F12" s="66" t="s">
        <v>258</v>
      </c>
      <c r="G12" s="220"/>
      <c r="H12" s="220"/>
      <c r="I12" s="220"/>
    </row>
    <row r="13" spans="1:9" s="35" customFormat="1" ht="20.25" customHeight="1">
      <c r="A13" s="212">
        <v>8</v>
      </c>
      <c r="B13" s="37" t="s">
        <v>89</v>
      </c>
      <c r="C13" s="51">
        <v>4</v>
      </c>
      <c r="D13" s="43">
        <f t="shared" si="0"/>
        <v>1</v>
      </c>
      <c r="E13" s="228">
        <v>1</v>
      </c>
      <c r="F13" s="66" t="s">
        <v>258</v>
      </c>
      <c r="G13" s="67"/>
      <c r="H13" s="67"/>
      <c r="I13" s="67"/>
    </row>
    <row r="14" spans="1:9" s="35" customFormat="1" ht="20.25" customHeight="1">
      <c r="A14" s="212">
        <v>9</v>
      </c>
      <c r="B14" s="37" t="s">
        <v>90</v>
      </c>
      <c r="C14" s="51">
        <v>0</v>
      </c>
      <c r="D14" s="43">
        <f t="shared" si="0"/>
        <v>1</v>
      </c>
      <c r="E14" s="228">
        <v>1</v>
      </c>
      <c r="F14" s="66" t="s">
        <v>258</v>
      </c>
      <c r="G14" s="67"/>
      <c r="H14" s="67"/>
      <c r="I14" s="67"/>
    </row>
    <row r="15" spans="1:9" s="35" customFormat="1" ht="20.25" customHeight="1">
      <c r="A15" s="212">
        <v>10</v>
      </c>
      <c r="B15" s="37" t="s">
        <v>91</v>
      </c>
      <c r="C15" s="51">
        <v>5</v>
      </c>
      <c r="D15" s="43">
        <f>COUNTIF(C15,"&gt;0")</f>
        <v>1</v>
      </c>
      <c r="E15" s="228">
        <v>1</v>
      </c>
      <c r="F15" s="66" t="s">
        <v>198</v>
      </c>
      <c r="G15" s="68"/>
      <c r="H15" s="67"/>
      <c r="I15" s="67"/>
    </row>
    <row r="16" spans="1:9" s="35" customFormat="1" ht="20.25" customHeight="1">
      <c r="A16" s="212">
        <v>11</v>
      </c>
      <c r="B16" s="37" t="s">
        <v>92</v>
      </c>
      <c r="C16" s="51">
        <v>0</v>
      </c>
      <c r="D16" s="43">
        <f t="shared" si="0"/>
        <v>1</v>
      </c>
      <c r="E16" s="228">
        <v>1</v>
      </c>
      <c r="F16" s="66" t="s">
        <v>258</v>
      </c>
      <c r="G16" s="67"/>
      <c r="H16" s="67"/>
      <c r="I16" s="67"/>
    </row>
    <row r="17" spans="1:9" s="35" customFormat="1" ht="20.25" customHeight="1">
      <c r="A17" s="212">
        <v>12</v>
      </c>
      <c r="B17" s="37" t="s">
        <v>8</v>
      </c>
      <c r="C17" s="51">
        <v>3</v>
      </c>
      <c r="D17" s="43">
        <f>COUNTIF(C17,"&gt;=0")</f>
        <v>1</v>
      </c>
      <c r="E17" s="228">
        <v>1</v>
      </c>
      <c r="F17" s="66" t="s">
        <v>258</v>
      </c>
      <c r="G17" s="67"/>
      <c r="H17" s="67"/>
      <c r="I17" s="67"/>
    </row>
    <row r="18" spans="1:9" s="35" customFormat="1" ht="20.25" customHeight="1">
      <c r="A18" s="212">
        <v>13</v>
      </c>
      <c r="B18" s="37" t="s">
        <v>184</v>
      </c>
      <c r="C18" s="246">
        <v>3.1</v>
      </c>
      <c r="D18" s="43">
        <f>COUNTIF(C18,"&gt;0")</f>
        <v>1</v>
      </c>
      <c r="E18" s="228">
        <v>1</v>
      </c>
      <c r="F18" s="66" t="s">
        <v>198</v>
      </c>
      <c r="G18" s="67"/>
      <c r="H18" s="67"/>
      <c r="I18" s="67"/>
    </row>
    <row r="19" spans="1:9" s="35" customFormat="1" ht="20.25" customHeight="1">
      <c r="A19" s="212">
        <v>14</v>
      </c>
      <c r="B19" s="37" t="s">
        <v>93</v>
      </c>
      <c r="C19" s="52">
        <v>95518.16</v>
      </c>
      <c r="D19" s="43">
        <f>COUNTIF(C19,"&gt;0")</f>
        <v>1</v>
      </c>
      <c r="E19" s="228">
        <v>1</v>
      </c>
      <c r="F19" s="66" t="s">
        <v>198</v>
      </c>
      <c r="G19" s="67"/>
      <c r="H19" s="67"/>
      <c r="I19" s="67"/>
    </row>
    <row r="20" spans="1:9" s="35" customFormat="1" ht="20.25" customHeight="1">
      <c r="A20" s="212">
        <v>15</v>
      </c>
      <c r="B20" s="42" t="s">
        <v>196</v>
      </c>
      <c r="C20" s="51">
        <v>22</v>
      </c>
      <c r="D20" s="43">
        <f>COUNTIF(C20,"&gt;0")</f>
        <v>1</v>
      </c>
      <c r="E20" s="228">
        <v>1</v>
      </c>
      <c r="F20" s="66" t="s">
        <v>198</v>
      </c>
      <c r="G20" s="220"/>
      <c r="H20" s="220"/>
      <c r="I20" s="220"/>
    </row>
    <row r="21" spans="1:9" s="35" customFormat="1" ht="20.25" customHeight="1">
      <c r="A21" s="212">
        <v>16</v>
      </c>
      <c r="B21" s="42" t="s">
        <v>197</v>
      </c>
      <c r="C21" s="51">
        <v>6</v>
      </c>
      <c r="D21" s="43">
        <f t="shared" si="0"/>
        <v>1</v>
      </c>
      <c r="E21" s="228">
        <v>1</v>
      </c>
      <c r="F21" s="66" t="s">
        <v>258</v>
      </c>
      <c r="G21" s="220"/>
      <c r="H21" s="220"/>
      <c r="I21" s="220"/>
    </row>
    <row r="22" spans="1:9" s="35" customFormat="1" ht="20.25" customHeight="1">
      <c r="A22" s="212">
        <v>17</v>
      </c>
      <c r="B22" s="37" t="s">
        <v>206</v>
      </c>
      <c r="C22" s="51">
        <v>5</v>
      </c>
      <c r="D22" s="43">
        <f t="shared" si="0"/>
        <v>1</v>
      </c>
      <c r="E22" s="228">
        <v>1</v>
      </c>
      <c r="F22" s="66" t="s">
        <v>258</v>
      </c>
      <c r="G22" s="220"/>
      <c r="H22" s="220"/>
      <c r="I22" s="220"/>
    </row>
    <row r="23" spans="1:9" s="35" customFormat="1" ht="20.25" customHeight="1">
      <c r="A23" s="212">
        <v>18</v>
      </c>
      <c r="B23" s="37" t="s">
        <v>94</v>
      </c>
      <c r="C23" s="246">
        <v>0</v>
      </c>
      <c r="D23" s="43">
        <f t="shared" si="0"/>
        <v>1</v>
      </c>
      <c r="E23" s="228">
        <v>1</v>
      </c>
      <c r="F23" s="66" t="s">
        <v>258</v>
      </c>
      <c r="G23" s="220"/>
      <c r="H23" s="220"/>
      <c r="I23" s="220"/>
    </row>
    <row r="24" spans="1:9" s="35" customFormat="1" ht="20.25" customHeight="1">
      <c r="A24" s="212">
        <v>19</v>
      </c>
      <c r="B24" s="37" t="s">
        <v>95</v>
      </c>
      <c r="C24" s="246">
        <v>1</v>
      </c>
      <c r="D24" s="43">
        <f t="shared" si="0"/>
        <v>1</v>
      </c>
      <c r="E24" s="228">
        <v>1</v>
      </c>
      <c r="F24" s="66" t="s">
        <v>258</v>
      </c>
      <c r="G24" s="220"/>
      <c r="H24" s="220"/>
      <c r="I24" s="220"/>
    </row>
    <row r="25" spans="1:9" s="35" customFormat="1" ht="20.25" customHeight="1">
      <c r="A25" s="212">
        <v>20</v>
      </c>
      <c r="B25" s="37" t="s">
        <v>96</v>
      </c>
      <c r="C25" s="246">
        <v>0</v>
      </c>
      <c r="D25" s="43">
        <f t="shared" si="0"/>
        <v>1</v>
      </c>
      <c r="E25" s="228">
        <v>1</v>
      </c>
      <c r="F25" s="66" t="s">
        <v>258</v>
      </c>
      <c r="G25" s="220"/>
      <c r="H25" s="220"/>
      <c r="I25" s="220"/>
    </row>
    <row r="26" spans="1:9" s="35" customFormat="1" ht="20.25" customHeight="1">
      <c r="A26" s="212">
        <v>21</v>
      </c>
      <c r="B26" s="37" t="s">
        <v>97</v>
      </c>
      <c r="C26" s="51">
        <v>2</v>
      </c>
      <c r="D26" s="43">
        <f t="shared" si="0"/>
        <v>1</v>
      </c>
      <c r="E26" s="228">
        <v>1</v>
      </c>
      <c r="F26" s="66" t="s">
        <v>258</v>
      </c>
      <c r="G26" s="220"/>
      <c r="H26" s="220"/>
      <c r="I26" s="220"/>
    </row>
    <row r="27" spans="1:9" s="35" customFormat="1" ht="20.25" customHeight="1">
      <c r="A27" s="212">
        <v>22</v>
      </c>
      <c r="B27" s="37" t="s">
        <v>207</v>
      </c>
      <c r="C27" s="51">
        <v>1213</v>
      </c>
      <c r="D27" s="43">
        <f>COUNTIF(C27,"&gt;0")</f>
        <v>1</v>
      </c>
      <c r="E27" s="228">
        <v>1</v>
      </c>
      <c r="F27" s="66" t="s">
        <v>198</v>
      </c>
      <c r="G27" s="220"/>
      <c r="H27" s="220"/>
      <c r="I27" s="220"/>
    </row>
    <row r="28" spans="1:9" s="35" customFormat="1" ht="20.25" customHeight="1">
      <c r="A28" s="212">
        <v>23</v>
      </c>
      <c r="B28" s="37" t="s">
        <v>208</v>
      </c>
      <c r="C28" s="51">
        <v>453</v>
      </c>
      <c r="D28" s="43">
        <f>COUNTIF(C28,"&gt;0")</f>
        <v>1</v>
      </c>
      <c r="E28" s="228">
        <v>1</v>
      </c>
      <c r="F28" s="66" t="s">
        <v>198</v>
      </c>
      <c r="G28" s="220"/>
      <c r="H28" s="220"/>
      <c r="I28" s="220"/>
    </row>
    <row r="29" spans="1:9" s="35" customFormat="1" ht="20.25" customHeight="1">
      <c r="A29" s="212">
        <v>24</v>
      </c>
      <c r="B29" s="37" t="s">
        <v>209</v>
      </c>
      <c r="C29" s="51">
        <v>924</v>
      </c>
      <c r="D29" s="43">
        <f>COUNTIF(C29,"&gt;0")</f>
        <v>1</v>
      </c>
      <c r="E29" s="228">
        <v>1</v>
      </c>
      <c r="F29" s="66" t="s">
        <v>198</v>
      </c>
      <c r="G29" s="220"/>
      <c r="H29" s="220"/>
      <c r="I29" s="220"/>
    </row>
    <row r="30" spans="1:9" s="35" customFormat="1" ht="20.25" customHeight="1">
      <c r="A30" s="212">
        <v>25</v>
      </c>
      <c r="B30" s="37" t="s">
        <v>98</v>
      </c>
      <c r="C30" s="244">
        <v>4580</v>
      </c>
      <c r="D30" s="43">
        <f>COUNTIF(C30,"&gt;0")</f>
        <v>1</v>
      </c>
      <c r="E30" s="228">
        <v>1</v>
      </c>
      <c r="F30" s="66" t="s">
        <v>198</v>
      </c>
      <c r="G30" s="220"/>
      <c r="H30" s="220"/>
      <c r="I30" s="220"/>
    </row>
    <row r="31" spans="1:9" s="35" customFormat="1" ht="20.25" customHeight="1">
      <c r="A31" s="212">
        <v>26</v>
      </c>
      <c r="B31" s="37" t="s">
        <v>202</v>
      </c>
      <c r="C31" s="245">
        <v>148.43927</v>
      </c>
      <c r="D31" s="43">
        <f>COUNTIF(C31,"&gt;0")</f>
        <v>1</v>
      </c>
      <c r="E31" s="228">
        <v>1</v>
      </c>
      <c r="F31" s="66" t="s">
        <v>198</v>
      </c>
      <c r="G31" s="220"/>
      <c r="H31" s="220"/>
      <c r="I31" s="220"/>
    </row>
    <row r="32" spans="1:9" s="35" customFormat="1" ht="20.25" customHeight="1">
      <c r="A32" s="212">
        <v>27</v>
      </c>
      <c r="B32" s="37" t="s">
        <v>203</v>
      </c>
      <c r="C32" s="245">
        <v>23.321</v>
      </c>
      <c r="D32" s="43">
        <f t="shared" si="0"/>
        <v>1</v>
      </c>
      <c r="E32" s="228">
        <v>1</v>
      </c>
      <c r="F32" s="66" t="s">
        <v>258</v>
      </c>
      <c r="G32" s="220"/>
      <c r="H32" s="220"/>
      <c r="I32" s="220"/>
    </row>
    <row r="33" spans="1:9" s="35" customFormat="1" ht="20.25" customHeight="1">
      <c r="A33" s="212">
        <v>28</v>
      </c>
      <c r="B33" s="37" t="s">
        <v>210</v>
      </c>
      <c r="C33" s="242">
        <v>48</v>
      </c>
      <c r="D33" s="43">
        <f t="shared" si="0"/>
        <v>1</v>
      </c>
      <c r="E33" s="228">
        <v>1</v>
      </c>
      <c r="F33" s="66" t="s">
        <v>258</v>
      </c>
      <c r="G33" s="220"/>
      <c r="H33" s="220"/>
      <c r="I33" s="220"/>
    </row>
    <row r="34" spans="1:9" s="35" customFormat="1" ht="20.25" customHeight="1">
      <c r="A34" s="212">
        <v>29</v>
      </c>
      <c r="B34" s="37" t="s">
        <v>211</v>
      </c>
      <c r="C34" s="242">
        <v>150</v>
      </c>
      <c r="D34" s="43">
        <f t="shared" si="0"/>
        <v>1</v>
      </c>
      <c r="E34" s="228">
        <v>1</v>
      </c>
      <c r="F34" s="66" t="s">
        <v>258</v>
      </c>
      <c r="G34" s="220"/>
      <c r="H34" s="220"/>
      <c r="I34" s="220"/>
    </row>
    <row r="35" spans="1:9" s="35" customFormat="1" ht="20.25" customHeight="1">
      <c r="A35" s="212">
        <v>30</v>
      </c>
      <c r="B35" s="37" t="s">
        <v>212</v>
      </c>
      <c r="C35" s="243">
        <v>98.87954</v>
      </c>
      <c r="D35" s="43">
        <f t="shared" si="0"/>
        <v>1</v>
      </c>
      <c r="E35" s="228">
        <v>1</v>
      </c>
      <c r="F35" s="66" t="s">
        <v>258</v>
      </c>
      <c r="G35" s="220"/>
      <c r="H35" s="220"/>
      <c r="I35" s="220"/>
    </row>
    <row r="36" spans="1:9" s="34" customFormat="1" ht="15.75" hidden="1">
      <c r="A36" s="12"/>
      <c r="B36" s="13" t="s">
        <v>186</v>
      </c>
      <c r="C36" s="31">
        <v>0</v>
      </c>
      <c r="D36" s="31">
        <f>SUM(D6:D35)</f>
        <v>30</v>
      </c>
      <c r="E36" s="32">
        <f>SUM(E6:E35)</f>
        <v>30</v>
      </c>
      <c r="F36" s="33"/>
      <c r="G36" s="33"/>
      <c r="H36" s="33"/>
      <c r="I36" s="33"/>
    </row>
    <row r="37" spans="1:9" ht="15">
      <c r="A37" s="30"/>
      <c r="B37" s="30"/>
      <c r="C37" s="69"/>
      <c r="D37" s="69"/>
      <c r="E37" s="70"/>
      <c r="F37" s="30"/>
      <c r="G37" s="30"/>
      <c r="H37" s="30"/>
      <c r="I37" s="30"/>
    </row>
    <row r="38" spans="1:9" ht="15">
      <c r="A38" s="30"/>
      <c r="B38" s="30"/>
      <c r="C38" s="69"/>
      <c r="D38" s="69"/>
      <c r="E38" s="70"/>
      <c r="F38" s="30"/>
      <c r="G38" s="30"/>
      <c r="H38" s="30"/>
      <c r="I38" s="30"/>
    </row>
    <row r="39" spans="1:9" ht="15">
      <c r="A39" s="30"/>
      <c r="B39" s="30"/>
      <c r="C39" s="69"/>
      <c r="D39" s="69"/>
      <c r="E39" s="70"/>
      <c r="F39" s="30"/>
      <c r="G39" s="30"/>
      <c r="H39" s="30"/>
      <c r="I39" s="30"/>
    </row>
    <row r="40" spans="1:9" ht="12.75">
      <c r="A40" s="30"/>
      <c r="B40" s="30"/>
      <c r="C40" s="69"/>
      <c r="D40" s="69"/>
      <c r="E40" s="71"/>
      <c r="F40" s="30"/>
      <c r="G40" s="30"/>
      <c r="H40" s="30"/>
      <c r="I40" s="30"/>
    </row>
    <row r="41" spans="1:9" ht="12.75">
      <c r="A41" s="30"/>
      <c r="B41" s="30"/>
      <c r="C41" s="69"/>
      <c r="D41" s="69"/>
      <c r="E41" s="71"/>
      <c r="F41" s="30"/>
      <c r="G41" s="30"/>
      <c r="H41" s="30"/>
      <c r="I41" s="30"/>
    </row>
    <row r="42" spans="1:9" ht="15.75" customHeight="1">
      <c r="A42" s="30"/>
      <c r="B42" s="30"/>
      <c r="C42" s="69"/>
      <c r="D42" s="69"/>
      <c r="E42" s="71"/>
      <c r="F42" s="30"/>
      <c r="G42" s="30"/>
      <c r="H42" s="30"/>
      <c r="I42" s="30"/>
    </row>
    <row r="43" spans="1:9" ht="15.75" customHeight="1">
      <c r="A43" s="30"/>
      <c r="B43" s="30"/>
      <c r="C43" s="69"/>
      <c r="D43" s="69"/>
      <c r="E43" s="71"/>
      <c r="F43" s="30"/>
      <c r="G43" s="30"/>
      <c r="H43" s="30"/>
      <c r="I43" s="30"/>
    </row>
    <row r="44" spans="1:9" ht="15.75" customHeight="1">
      <c r="A44" s="30"/>
      <c r="B44" s="30"/>
      <c r="C44" s="69"/>
      <c r="D44" s="69"/>
      <c r="E44" s="69"/>
      <c r="F44" s="30"/>
      <c r="G44" s="30"/>
      <c r="H44" s="30"/>
      <c r="I44" s="30"/>
    </row>
    <row r="45" spans="1:9" ht="15.75" customHeight="1">
      <c r="A45" s="30"/>
      <c r="B45" s="30"/>
      <c r="C45" s="69"/>
      <c r="D45" s="69"/>
      <c r="E45" s="69"/>
      <c r="F45" s="30"/>
      <c r="G45" s="30"/>
      <c r="H45" s="30"/>
      <c r="I45" s="30"/>
    </row>
    <row r="46" spans="1:9" ht="15.75" customHeight="1">
      <c r="A46" s="30"/>
      <c r="B46" s="30"/>
      <c r="C46" s="69"/>
      <c r="D46" s="69"/>
      <c r="E46" s="69"/>
      <c r="F46" s="30"/>
      <c r="G46" s="30"/>
      <c r="H46" s="30"/>
      <c r="I46" s="30"/>
    </row>
    <row r="47" spans="1:9" ht="15.75" customHeight="1">
      <c r="A47" s="30"/>
      <c r="B47" s="30"/>
      <c r="C47" s="69"/>
      <c r="D47" s="69"/>
      <c r="E47" s="69"/>
      <c r="F47" s="30"/>
      <c r="G47" s="30"/>
      <c r="H47" s="30"/>
      <c r="I47" s="30"/>
    </row>
    <row r="48" spans="1:9" ht="15.75" customHeight="1">
      <c r="A48" s="30"/>
      <c r="B48" s="30"/>
      <c r="C48" s="69"/>
      <c r="D48" s="69"/>
      <c r="E48" s="69"/>
      <c r="F48" s="30"/>
      <c r="G48" s="30"/>
      <c r="H48" s="30"/>
      <c r="I48" s="30"/>
    </row>
    <row r="49" spans="1:9" ht="15.75" customHeight="1">
      <c r="A49" s="30"/>
      <c r="B49" s="30"/>
      <c r="C49" s="69"/>
      <c r="D49" s="69"/>
      <c r="E49" s="69"/>
      <c r="F49" s="30"/>
      <c r="G49" s="30"/>
      <c r="H49" s="30"/>
      <c r="I49" s="30"/>
    </row>
    <row r="50" spans="1:9" ht="15.75" customHeight="1">
      <c r="A50" s="30"/>
      <c r="B50" s="30"/>
      <c r="C50" s="69"/>
      <c r="D50" s="69"/>
      <c r="E50" s="69"/>
      <c r="F50" s="30"/>
      <c r="G50" s="30"/>
      <c r="H50" s="30"/>
      <c r="I50" s="30"/>
    </row>
    <row r="51" spans="1:9" ht="15.75" customHeight="1">
      <c r="A51" s="30"/>
      <c r="B51" s="30"/>
      <c r="C51" s="69"/>
      <c r="D51" s="69"/>
      <c r="E51" s="69"/>
      <c r="F51" s="30"/>
      <c r="G51" s="30"/>
      <c r="H51" s="30"/>
      <c r="I51" s="30"/>
    </row>
    <row r="52" spans="1:9" ht="15.75" customHeight="1">
      <c r="A52" s="30"/>
      <c r="B52" s="30"/>
      <c r="C52" s="69"/>
      <c r="D52" s="69"/>
      <c r="E52" s="69"/>
      <c r="F52" s="30"/>
      <c r="G52" s="30"/>
      <c r="H52" s="30"/>
      <c r="I52" s="30"/>
    </row>
  </sheetData>
  <sheetProtection password="F786" sheet="1" objects="1" scenarios="1" selectLockedCells="1"/>
  <mergeCells count="5">
    <mergeCell ref="A2:C2"/>
    <mergeCell ref="D2:E2"/>
    <mergeCell ref="A4:C4"/>
    <mergeCell ref="A1:D1"/>
    <mergeCell ref="A3:C3"/>
  </mergeCells>
  <dataValidations count="2">
    <dataValidation type="whole" operator="greaterThanOrEqual" allowBlank="1" showInputMessage="1" showErrorMessage="1" errorTitle="Conteúdo Inválido" error="Digite apenas números inteiros ou deixe em branco." sqref="C6:C8 C11:C17 C20:C30">
      <formula1>0</formula1>
    </dataValidation>
    <dataValidation type="decimal" operator="greaterThanOrEqual" allowBlank="1" showInputMessage="1" showErrorMessage="1" errorTitle="Conteúdo Inválido" error="Digite apenas números ou deixe em branco." sqref="C9:C10 C18:C19 C31:C35">
      <formula1>0</formula1>
    </dataValidation>
  </dataValidations>
  <printOptions/>
  <pageMargins left="0.511811024" right="0.511811024" top="0.787401575" bottom="0.787401575" header="0.31496062" footer="0.31496062"/>
  <pageSetup fitToHeight="1" fitToWidth="1" horizontalDpi="600" verticalDpi="600" orientation="landscape" paperSize="9" scale="76" r:id="rId1"/>
</worksheet>
</file>

<file path=xl/worksheets/sheet10.xml><?xml version="1.0" encoding="utf-8"?>
<worksheet xmlns="http://schemas.openxmlformats.org/spreadsheetml/2006/main" xmlns:r="http://schemas.openxmlformats.org/officeDocument/2006/relationships">
  <sheetPr codeName="Plan9">
    <tabColor theme="3"/>
    <pageSetUpPr fitToPage="1"/>
  </sheetPr>
  <dimension ref="A1:S74"/>
  <sheetViews>
    <sheetView zoomScale="90" zoomScaleNormal="90" zoomScalePageLayoutView="0" workbookViewId="0" topLeftCell="A8">
      <selection activeCell="F36" sqref="F36"/>
    </sheetView>
  </sheetViews>
  <sheetFormatPr defaultColWidth="14.421875" defaultRowHeight="15.75" customHeight="1"/>
  <cols>
    <col min="1" max="1" width="12.421875" style="175" customWidth="1"/>
    <col min="2" max="2" width="51.28125" style="45" customWidth="1"/>
    <col min="3" max="3" width="66.421875" style="45" customWidth="1"/>
    <col min="4" max="4" width="16.421875" style="45" customWidth="1"/>
    <col min="5" max="5" width="10.7109375" style="45" customWidth="1"/>
    <col min="6" max="6" width="55.00390625" style="45" customWidth="1"/>
    <col min="7" max="7" width="7.8515625" style="48" hidden="1" customWidth="1"/>
    <col min="8" max="8" width="7.7109375" style="45" hidden="1" customWidth="1"/>
    <col min="9" max="9" width="19.57421875" style="48" hidden="1" customWidth="1"/>
    <col min="10" max="10" width="73.421875" style="45" hidden="1" customWidth="1"/>
    <col min="11" max="12" width="14.421875" style="45" customWidth="1"/>
    <col min="13" max="16384" width="14.421875" style="45" customWidth="1"/>
  </cols>
  <sheetData>
    <row r="1" spans="1:6" s="29" customFormat="1" ht="33" customHeight="1" hidden="1" thickBot="1">
      <c r="A1" s="409" t="s">
        <v>462</v>
      </c>
      <c r="B1" s="409"/>
      <c r="C1" s="409"/>
      <c r="D1" s="409"/>
      <c r="E1" s="409"/>
      <c r="F1" s="409"/>
    </row>
    <row r="2" spans="1:9" ht="93.75" customHeight="1" thickBot="1">
      <c r="A2" s="431" t="s">
        <v>442</v>
      </c>
      <c r="B2" s="432"/>
      <c r="C2" s="432"/>
      <c r="D2" s="432"/>
      <c r="E2" s="432"/>
      <c r="F2" s="433"/>
      <c r="G2" s="98"/>
      <c r="I2" s="145"/>
    </row>
    <row r="3" spans="1:19" ht="24" customHeight="1">
      <c r="A3" s="434" t="s">
        <v>175</v>
      </c>
      <c r="B3" s="434"/>
      <c r="C3" s="434"/>
      <c r="D3" s="434"/>
      <c r="E3" s="434"/>
      <c r="F3" s="434"/>
      <c r="G3" s="208" t="s">
        <v>194</v>
      </c>
      <c r="H3" s="237" t="s">
        <v>195</v>
      </c>
      <c r="I3" s="146"/>
      <c r="J3" s="147"/>
      <c r="K3" s="147"/>
      <c r="L3" s="147"/>
      <c r="M3" s="147"/>
      <c r="N3" s="147"/>
      <c r="P3" s="148"/>
      <c r="Q3" s="149"/>
      <c r="R3" s="147"/>
      <c r="S3" s="147"/>
    </row>
    <row r="4" spans="1:19" ht="24" customHeight="1">
      <c r="A4" s="27" t="s">
        <v>73</v>
      </c>
      <c r="B4" s="337" t="s">
        <v>371</v>
      </c>
      <c r="C4" s="337"/>
      <c r="D4" s="337"/>
      <c r="E4" s="337"/>
      <c r="F4" s="438"/>
      <c r="G4" s="150"/>
      <c r="H4" s="151"/>
      <c r="I4" s="146"/>
      <c r="J4" s="147"/>
      <c r="K4" s="147"/>
      <c r="L4" s="147"/>
      <c r="M4" s="147"/>
      <c r="N4" s="147"/>
      <c r="P4" s="148"/>
      <c r="Q4" s="149"/>
      <c r="R4" s="147"/>
      <c r="S4" s="147"/>
    </row>
    <row r="5" spans="1:19" s="110" customFormat="1" ht="24.75" customHeight="1">
      <c r="A5" s="152">
        <v>162</v>
      </c>
      <c r="B5" s="424" t="s">
        <v>356</v>
      </c>
      <c r="C5" s="324"/>
      <c r="D5" s="435" t="s">
        <v>358</v>
      </c>
      <c r="E5" s="436"/>
      <c r="F5" s="437"/>
      <c r="G5" s="210">
        <f>IF(OR(D5="  selecione uma opção",D5=""),0,1)</f>
        <v>1</v>
      </c>
      <c r="H5" s="211">
        <v>1</v>
      </c>
      <c r="I5" s="118"/>
      <c r="J5" s="153"/>
      <c r="K5" s="153"/>
      <c r="L5" s="153"/>
      <c r="M5" s="153"/>
      <c r="N5" s="153"/>
      <c r="P5" s="154"/>
      <c r="Q5" s="155"/>
      <c r="R5" s="153"/>
      <c r="S5" s="153"/>
    </row>
    <row r="6" spans="1:19" s="110" customFormat="1" ht="20.25" customHeight="1">
      <c r="A6" s="152">
        <v>163</v>
      </c>
      <c r="B6" s="424" t="s">
        <v>444</v>
      </c>
      <c r="C6" s="324"/>
      <c r="D6" s="247">
        <v>0.8072</v>
      </c>
      <c r="E6" s="60"/>
      <c r="F6" s="61"/>
      <c r="G6" s="64">
        <f>IF(D6&gt;0,1,0)</f>
        <v>1</v>
      </c>
      <c r="H6" s="228">
        <v>1</v>
      </c>
      <c r="I6" s="118" t="s">
        <v>198</v>
      </c>
      <c r="J6" s="153"/>
      <c r="K6" s="153"/>
      <c r="L6" s="153"/>
      <c r="M6" s="153"/>
      <c r="N6" s="153"/>
      <c r="O6" s="153"/>
      <c r="P6" s="153"/>
      <c r="Q6" s="153"/>
      <c r="R6" s="153"/>
      <c r="S6" s="153"/>
    </row>
    <row r="7" spans="1:19" s="110" customFormat="1" ht="20.25" customHeight="1">
      <c r="A7" s="152">
        <v>164</v>
      </c>
      <c r="B7" s="424" t="s">
        <v>445</v>
      </c>
      <c r="C7" s="324"/>
      <c r="D7" s="247">
        <v>0.8072</v>
      </c>
      <c r="E7" s="60"/>
      <c r="F7" s="61"/>
      <c r="G7" s="64">
        <f>IF(D7&gt;0,1,0)</f>
        <v>1</v>
      </c>
      <c r="H7" s="228">
        <v>1</v>
      </c>
      <c r="I7" s="118" t="s">
        <v>198</v>
      </c>
      <c r="J7" s="156" t="s">
        <v>355</v>
      </c>
      <c r="K7" s="153"/>
      <c r="L7" s="153"/>
      <c r="M7" s="153"/>
      <c r="N7" s="153"/>
      <c r="R7" s="153"/>
      <c r="S7" s="153"/>
    </row>
    <row r="8" spans="1:19" s="110" customFormat="1" ht="22.5" customHeight="1">
      <c r="A8" s="152">
        <v>165</v>
      </c>
      <c r="B8" s="424" t="s">
        <v>446</v>
      </c>
      <c r="C8" s="324"/>
      <c r="D8" s="247">
        <v>0.8072</v>
      </c>
      <c r="E8" s="60"/>
      <c r="F8" s="61"/>
      <c r="G8" s="64">
        <f>IF(AND(D8&gt;=0,D8&lt;&gt;""),1,0)</f>
        <v>1</v>
      </c>
      <c r="H8" s="228">
        <v>1</v>
      </c>
      <c r="I8" s="118" t="s">
        <v>273</v>
      </c>
      <c r="J8" s="157" t="s">
        <v>317</v>
      </c>
      <c r="K8" s="153"/>
      <c r="L8" s="153"/>
      <c r="M8" s="153"/>
      <c r="N8" s="153"/>
      <c r="R8" s="153"/>
      <c r="S8" s="153"/>
    </row>
    <row r="9" spans="1:19" s="110" customFormat="1" ht="22.5" customHeight="1">
      <c r="A9" s="152">
        <v>166</v>
      </c>
      <c r="B9" s="424" t="s">
        <v>447</v>
      </c>
      <c r="C9" s="324"/>
      <c r="D9" s="248">
        <v>64.72</v>
      </c>
      <c r="E9" s="60"/>
      <c r="F9" s="61"/>
      <c r="G9" s="64">
        <f>IF(AND(D9&gt;=0,D9&lt;&gt;""),1,0)</f>
        <v>1</v>
      </c>
      <c r="H9" s="228">
        <v>1</v>
      </c>
      <c r="I9" s="118" t="s">
        <v>273</v>
      </c>
      <c r="J9" s="158" t="s">
        <v>359</v>
      </c>
      <c r="K9" s="153"/>
      <c r="L9" s="153"/>
      <c r="M9" s="153"/>
      <c r="N9" s="153"/>
      <c r="R9" s="153"/>
      <c r="S9" s="153"/>
    </row>
    <row r="10" spans="1:19" s="110" customFormat="1" ht="20.25" customHeight="1">
      <c r="A10" s="152">
        <v>167</v>
      </c>
      <c r="B10" s="424" t="s">
        <v>443</v>
      </c>
      <c r="C10" s="324"/>
      <c r="D10" s="248">
        <v>0</v>
      </c>
      <c r="E10" s="60"/>
      <c r="F10" s="61"/>
      <c r="G10" s="64">
        <f>IF(D10&gt;0,1,0)</f>
        <v>0</v>
      </c>
      <c r="H10" s="228">
        <v>1</v>
      </c>
      <c r="I10" s="118" t="s">
        <v>198</v>
      </c>
      <c r="J10" s="159" t="s">
        <v>357</v>
      </c>
      <c r="K10" s="153"/>
      <c r="L10" s="153"/>
      <c r="M10" s="153"/>
      <c r="N10" s="153"/>
      <c r="R10" s="153"/>
      <c r="S10" s="153"/>
    </row>
    <row r="11" spans="1:19" s="110" customFormat="1" ht="20.25" customHeight="1" thickBot="1">
      <c r="A11" s="160">
        <v>168</v>
      </c>
      <c r="B11" s="425" t="s">
        <v>374</v>
      </c>
      <c r="C11" s="426"/>
      <c r="D11" s="248">
        <v>80.72</v>
      </c>
      <c r="E11" s="62"/>
      <c r="F11" s="63"/>
      <c r="G11" s="64">
        <f>IF(D11&gt;0,1,0)</f>
        <v>1</v>
      </c>
      <c r="H11" s="228">
        <v>1</v>
      </c>
      <c r="I11" s="118" t="s">
        <v>198</v>
      </c>
      <c r="J11" s="161" t="s">
        <v>358</v>
      </c>
      <c r="K11" s="153"/>
      <c r="L11" s="153"/>
      <c r="M11" s="153"/>
      <c r="N11" s="153"/>
      <c r="R11" s="153"/>
      <c r="S11" s="153"/>
    </row>
    <row r="12" spans="1:19" s="110" customFormat="1" ht="27" customHeight="1">
      <c r="A12" s="420" t="s">
        <v>368</v>
      </c>
      <c r="B12" s="421"/>
      <c r="C12" s="421"/>
      <c r="D12" s="421"/>
      <c r="E12" s="421"/>
      <c r="F12" s="422"/>
      <c r="G12" s="162"/>
      <c r="H12" s="93"/>
      <c r="I12" s="118"/>
      <c r="J12" s="153"/>
      <c r="K12" s="153"/>
      <c r="L12" s="153"/>
      <c r="M12" s="153"/>
      <c r="N12" s="153"/>
      <c r="O12" s="153"/>
      <c r="P12" s="153"/>
      <c r="Q12" s="153"/>
      <c r="R12" s="153"/>
      <c r="S12" s="153"/>
    </row>
    <row r="13" spans="1:19" s="110" customFormat="1" ht="27" customHeight="1">
      <c r="A13" s="163"/>
      <c r="B13" s="222" t="s">
        <v>372</v>
      </c>
      <c r="C13" s="319" t="s">
        <v>366</v>
      </c>
      <c r="D13" s="319"/>
      <c r="E13" s="334" t="s">
        <v>267</v>
      </c>
      <c r="F13" s="423"/>
      <c r="G13" s="164"/>
      <c r="H13" s="93"/>
      <c r="I13" s="118"/>
      <c r="J13" s="153"/>
      <c r="K13" s="153"/>
      <c r="L13" s="153"/>
      <c r="M13" s="153"/>
      <c r="N13" s="153"/>
      <c r="O13" s="153"/>
      <c r="P13" s="153"/>
      <c r="Q13" s="153"/>
      <c r="R13" s="153"/>
      <c r="S13" s="153"/>
    </row>
    <row r="14" spans="1:19" s="110" customFormat="1" ht="37.5" customHeight="1">
      <c r="A14" s="165">
        <v>169</v>
      </c>
      <c r="B14" s="166" t="s">
        <v>167</v>
      </c>
      <c r="C14" s="413" t="s">
        <v>347</v>
      </c>
      <c r="D14" s="414"/>
      <c r="E14" s="427" t="s">
        <v>365</v>
      </c>
      <c r="F14" s="428"/>
      <c r="G14" s="64">
        <f>IF(E14&lt;&gt;"  selecione uma opção",1,0)</f>
        <v>1</v>
      </c>
      <c r="H14" s="228">
        <v>1</v>
      </c>
      <c r="I14" s="118"/>
      <c r="J14" s="156" t="s">
        <v>360</v>
      </c>
      <c r="K14" s="153"/>
      <c r="L14" s="153"/>
      <c r="M14" s="153"/>
      <c r="N14" s="153"/>
      <c r="O14" s="153"/>
      <c r="P14" s="153"/>
      <c r="Q14" s="153"/>
      <c r="R14" s="153"/>
      <c r="S14" s="153"/>
    </row>
    <row r="15" spans="1:19" s="110" customFormat="1" ht="26.25" customHeight="1" thickBot="1">
      <c r="A15" s="167">
        <v>171</v>
      </c>
      <c r="B15" s="168" t="s">
        <v>346</v>
      </c>
      <c r="C15" s="415" t="s">
        <v>348</v>
      </c>
      <c r="D15" s="416"/>
      <c r="E15" s="429" t="s">
        <v>365</v>
      </c>
      <c r="F15" s="430"/>
      <c r="G15" s="210">
        <f>IF(OR(E15="  selecione uma opção",E15=""),0,1)</f>
        <v>1</v>
      </c>
      <c r="H15" s="228">
        <v>1</v>
      </c>
      <c r="I15" s="118"/>
      <c r="J15" s="157" t="s">
        <v>317</v>
      </c>
      <c r="K15" s="153"/>
      <c r="L15" s="153"/>
      <c r="M15" s="153"/>
      <c r="N15" s="153"/>
      <c r="O15" s="153"/>
      <c r="P15" s="153"/>
      <c r="Q15" s="153"/>
      <c r="R15" s="153"/>
      <c r="S15" s="153"/>
    </row>
    <row r="16" spans="1:19" s="110" customFormat="1" ht="26.25" customHeight="1">
      <c r="A16" s="417" t="s">
        <v>367</v>
      </c>
      <c r="B16" s="418"/>
      <c r="C16" s="418"/>
      <c r="D16" s="418"/>
      <c r="E16" s="418"/>
      <c r="F16" s="419"/>
      <c r="G16" s="162"/>
      <c r="H16" s="93"/>
      <c r="I16" s="118"/>
      <c r="J16" s="153" t="s">
        <v>363</v>
      </c>
      <c r="K16" s="153"/>
      <c r="L16" s="153"/>
      <c r="M16" s="153"/>
      <c r="N16" s="153"/>
      <c r="O16" s="153"/>
      <c r="P16" s="153"/>
      <c r="Q16" s="153"/>
      <c r="R16" s="153"/>
      <c r="S16" s="153"/>
    </row>
    <row r="17" spans="1:19" s="110" customFormat="1" ht="27" customHeight="1">
      <c r="A17" s="163"/>
      <c r="B17" s="222" t="s">
        <v>372</v>
      </c>
      <c r="C17" s="319" t="s">
        <v>366</v>
      </c>
      <c r="D17" s="319"/>
      <c r="E17" s="169"/>
      <c r="F17" s="170" t="s">
        <v>376</v>
      </c>
      <c r="G17" s="164"/>
      <c r="H17" s="93"/>
      <c r="I17" s="118"/>
      <c r="J17" s="153" t="s">
        <v>364</v>
      </c>
      <c r="K17" s="153"/>
      <c r="L17" s="153"/>
      <c r="M17" s="153"/>
      <c r="N17" s="153"/>
      <c r="O17" s="153"/>
      <c r="P17" s="153"/>
      <c r="Q17" s="153"/>
      <c r="R17" s="153"/>
      <c r="S17" s="153"/>
    </row>
    <row r="18" spans="1:19" s="110" customFormat="1" ht="117" customHeight="1" thickBot="1">
      <c r="A18" s="167">
        <v>172</v>
      </c>
      <c r="B18" s="168" t="s">
        <v>375</v>
      </c>
      <c r="C18" s="415" t="s">
        <v>434</v>
      </c>
      <c r="D18" s="416"/>
      <c r="E18" s="57" t="s">
        <v>251</v>
      </c>
      <c r="F18" s="234" t="s">
        <v>473</v>
      </c>
      <c r="G18" s="64">
        <f>IF(OR(AND(E18="SIM",F18=""),E18="SIM OU NÃO?"),0,1)</f>
        <v>1</v>
      </c>
      <c r="H18" s="228">
        <v>1</v>
      </c>
      <c r="I18" s="240" t="s">
        <v>464</v>
      </c>
      <c r="J18" s="153" t="s">
        <v>365</v>
      </c>
      <c r="K18" s="153"/>
      <c r="L18" s="153"/>
      <c r="M18" s="153"/>
      <c r="N18" s="153"/>
      <c r="O18" s="153"/>
      <c r="P18" s="153"/>
      <c r="Q18" s="153"/>
      <c r="R18" s="153"/>
      <c r="S18" s="153"/>
    </row>
    <row r="19" spans="1:19" s="110" customFormat="1" ht="23.25" customHeight="1">
      <c r="A19" s="417" t="s">
        <v>373</v>
      </c>
      <c r="B19" s="418"/>
      <c r="C19" s="418"/>
      <c r="D19" s="418"/>
      <c r="E19" s="418"/>
      <c r="F19" s="419"/>
      <c r="G19" s="171"/>
      <c r="H19" s="164"/>
      <c r="I19" s="118"/>
      <c r="K19" s="153"/>
      <c r="L19" s="153"/>
      <c r="M19" s="153"/>
      <c r="N19" s="153"/>
      <c r="O19" s="153"/>
      <c r="P19" s="153"/>
      <c r="Q19" s="153"/>
      <c r="R19" s="153"/>
      <c r="S19" s="153"/>
    </row>
    <row r="20" spans="1:19" s="110" customFormat="1" ht="39.75" customHeight="1">
      <c r="A20" s="163"/>
      <c r="B20" s="222" t="s">
        <v>372</v>
      </c>
      <c r="C20" s="319" t="s">
        <v>366</v>
      </c>
      <c r="D20" s="319"/>
      <c r="E20" s="93"/>
      <c r="F20" s="170" t="s">
        <v>377</v>
      </c>
      <c r="G20" s="164"/>
      <c r="H20" s="93"/>
      <c r="I20" s="118"/>
      <c r="J20" s="153"/>
      <c r="K20" s="153"/>
      <c r="L20" s="153"/>
      <c r="M20" s="153"/>
      <c r="N20" s="153"/>
      <c r="O20" s="153"/>
      <c r="P20" s="153"/>
      <c r="Q20" s="153"/>
      <c r="R20" s="153"/>
      <c r="S20" s="153"/>
    </row>
    <row r="21" spans="1:19" s="110" customFormat="1" ht="129" customHeight="1" thickBot="1">
      <c r="A21" s="167">
        <v>173</v>
      </c>
      <c r="B21" s="168" t="s">
        <v>163</v>
      </c>
      <c r="C21" s="415" t="s">
        <v>349</v>
      </c>
      <c r="D21" s="416"/>
      <c r="E21" s="57" t="s">
        <v>251</v>
      </c>
      <c r="F21" s="234" t="s">
        <v>474</v>
      </c>
      <c r="G21" s="64">
        <f>IF(OR(AND(E21="SIM",F21=""),E21="SIM OU NÃO?"),0,1)</f>
        <v>1</v>
      </c>
      <c r="H21" s="228">
        <v>1</v>
      </c>
      <c r="I21" s="240" t="s">
        <v>464</v>
      </c>
      <c r="J21" s="153"/>
      <c r="K21" s="153"/>
      <c r="L21" s="153"/>
      <c r="M21" s="153"/>
      <c r="N21" s="153"/>
      <c r="O21" s="153"/>
      <c r="P21" s="153"/>
      <c r="Q21" s="153"/>
      <c r="R21" s="153"/>
      <c r="S21" s="153"/>
    </row>
    <row r="22" spans="1:19" s="110" customFormat="1" ht="24" customHeight="1">
      <c r="A22" s="417" t="s">
        <v>168</v>
      </c>
      <c r="B22" s="418"/>
      <c r="C22" s="418"/>
      <c r="D22" s="418"/>
      <c r="E22" s="418"/>
      <c r="F22" s="419"/>
      <c r="G22" s="162"/>
      <c r="H22" s="93"/>
      <c r="I22" s="118"/>
      <c r="J22" s="153"/>
      <c r="K22" s="153"/>
      <c r="L22" s="153"/>
      <c r="M22" s="153"/>
      <c r="N22" s="153"/>
      <c r="O22" s="153"/>
      <c r="P22" s="153"/>
      <c r="Q22" s="153"/>
      <c r="R22" s="153"/>
      <c r="S22" s="153"/>
    </row>
    <row r="23" spans="1:19" s="110" customFormat="1" ht="36" customHeight="1">
      <c r="A23" s="163"/>
      <c r="B23" s="222" t="s">
        <v>372</v>
      </c>
      <c r="C23" s="319" t="s">
        <v>366</v>
      </c>
      <c r="D23" s="319"/>
      <c r="E23" s="93"/>
      <c r="F23" s="170" t="s">
        <v>378</v>
      </c>
      <c r="G23" s="164"/>
      <c r="H23" s="93"/>
      <c r="I23" s="118"/>
      <c r="J23" s="153"/>
      <c r="K23" s="153"/>
      <c r="L23" s="153"/>
      <c r="M23" s="153"/>
      <c r="N23" s="153"/>
      <c r="O23" s="153"/>
      <c r="P23" s="153"/>
      <c r="Q23" s="153"/>
      <c r="R23" s="153"/>
      <c r="S23" s="153"/>
    </row>
    <row r="24" spans="1:19" s="110" customFormat="1" ht="155.25" customHeight="1" thickBot="1">
      <c r="A24" s="160">
        <v>174</v>
      </c>
      <c r="B24" s="168" t="s">
        <v>165</v>
      </c>
      <c r="C24" s="415" t="s">
        <v>164</v>
      </c>
      <c r="D24" s="416"/>
      <c r="E24" s="57" t="s">
        <v>251</v>
      </c>
      <c r="F24" s="234" t="s">
        <v>475</v>
      </c>
      <c r="G24" s="64">
        <f>IF(OR(AND(E24="SIM",F24=""),E24="SIM OU NÃO?"),0,1)</f>
        <v>1</v>
      </c>
      <c r="H24" s="228">
        <v>1</v>
      </c>
      <c r="I24" s="240" t="s">
        <v>464</v>
      </c>
      <c r="J24" s="153"/>
      <c r="K24" s="153"/>
      <c r="L24" s="153"/>
      <c r="M24" s="153"/>
      <c r="N24" s="153"/>
      <c r="O24" s="153"/>
      <c r="P24" s="153"/>
      <c r="Q24" s="153"/>
      <c r="R24" s="153"/>
      <c r="S24" s="153"/>
    </row>
    <row r="25" spans="1:19" s="110" customFormat="1" ht="25.5" customHeight="1">
      <c r="A25" s="417" t="s">
        <v>169</v>
      </c>
      <c r="B25" s="418"/>
      <c r="C25" s="418"/>
      <c r="D25" s="418"/>
      <c r="E25" s="418"/>
      <c r="F25" s="419"/>
      <c r="G25" s="162"/>
      <c r="H25" s="93"/>
      <c r="I25" s="118"/>
      <c r="J25" s="153"/>
      <c r="K25" s="153"/>
      <c r="L25" s="153"/>
      <c r="M25" s="153"/>
      <c r="N25" s="153"/>
      <c r="O25" s="153"/>
      <c r="P25" s="153"/>
      <c r="Q25" s="153"/>
      <c r="R25" s="153"/>
      <c r="S25" s="153"/>
    </row>
    <row r="26" spans="1:19" s="110" customFormat="1" ht="27" customHeight="1">
      <c r="A26" s="163"/>
      <c r="B26" s="222" t="s">
        <v>372</v>
      </c>
      <c r="C26" s="319" t="s">
        <v>366</v>
      </c>
      <c r="D26" s="319"/>
      <c r="E26" s="319" t="s">
        <v>268</v>
      </c>
      <c r="F26" s="423"/>
      <c r="G26" s="164"/>
      <c r="H26" s="93"/>
      <c r="I26" s="118"/>
      <c r="J26" s="153"/>
      <c r="K26" s="153"/>
      <c r="L26" s="153"/>
      <c r="M26" s="153"/>
      <c r="N26" s="153"/>
      <c r="O26" s="153"/>
      <c r="P26" s="153"/>
      <c r="Q26" s="153"/>
      <c r="R26" s="153"/>
      <c r="S26" s="153"/>
    </row>
    <row r="27" spans="1:19" s="110" customFormat="1" ht="88.5" customHeight="1" thickBot="1">
      <c r="A27" s="160">
        <v>175</v>
      </c>
      <c r="B27" s="168" t="s">
        <v>166</v>
      </c>
      <c r="C27" s="415" t="s">
        <v>351</v>
      </c>
      <c r="D27" s="416"/>
      <c r="E27" s="57" t="s">
        <v>252</v>
      </c>
      <c r="F27" s="234"/>
      <c r="G27" s="64">
        <f>IF(OR(AND(E27="SIM",F27=""),E27="SIM OU NÃO?"),0,1)</f>
        <v>1</v>
      </c>
      <c r="H27" s="228">
        <v>1</v>
      </c>
      <c r="I27" s="240" t="s">
        <v>464</v>
      </c>
      <c r="J27" s="153"/>
      <c r="K27" s="153"/>
      <c r="L27" s="153"/>
      <c r="M27" s="153"/>
      <c r="N27" s="153"/>
      <c r="O27" s="153"/>
      <c r="P27" s="153"/>
      <c r="Q27" s="153"/>
      <c r="R27" s="153"/>
      <c r="S27" s="153"/>
    </row>
    <row r="28" spans="1:19" s="110" customFormat="1" ht="27.75" customHeight="1">
      <c r="A28" s="417" t="s">
        <v>370</v>
      </c>
      <c r="B28" s="418"/>
      <c r="C28" s="418"/>
      <c r="D28" s="418"/>
      <c r="E28" s="418"/>
      <c r="F28" s="419"/>
      <c r="G28" s="162"/>
      <c r="H28" s="93"/>
      <c r="I28" s="118"/>
      <c r="J28" s="153"/>
      <c r="K28" s="153"/>
      <c r="L28" s="153"/>
      <c r="M28" s="153"/>
      <c r="N28" s="153"/>
      <c r="O28" s="153"/>
      <c r="P28" s="153"/>
      <c r="Q28" s="153"/>
      <c r="R28" s="153"/>
      <c r="S28" s="153"/>
    </row>
    <row r="29" spans="1:19" s="110" customFormat="1" ht="27" customHeight="1">
      <c r="A29" s="163"/>
      <c r="B29" s="222" t="s">
        <v>372</v>
      </c>
      <c r="C29" s="319" t="s">
        <v>366</v>
      </c>
      <c r="D29" s="319"/>
      <c r="E29" s="319" t="s">
        <v>267</v>
      </c>
      <c r="F29" s="423"/>
      <c r="G29" s="164"/>
      <c r="H29" s="93"/>
      <c r="I29" s="118"/>
      <c r="J29" s="153"/>
      <c r="K29" s="153"/>
      <c r="L29" s="153"/>
      <c r="M29" s="153"/>
      <c r="N29" s="153"/>
      <c r="O29" s="153"/>
      <c r="P29" s="153"/>
      <c r="Q29" s="153"/>
      <c r="R29" s="153"/>
      <c r="S29" s="153"/>
    </row>
    <row r="30" spans="1:19" s="110" customFormat="1" ht="71.25" customHeight="1">
      <c r="A30" s="152">
        <v>176</v>
      </c>
      <c r="B30" s="166" t="s">
        <v>352</v>
      </c>
      <c r="C30" s="413" t="s">
        <v>381</v>
      </c>
      <c r="D30" s="414"/>
      <c r="E30" s="55" t="s">
        <v>252</v>
      </c>
      <c r="F30" s="235"/>
      <c r="G30" s="64">
        <f>IF(OR(AND(E30="SIM",F30=""),E30="SIM OU NÃO?"),0,1)</f>
        <v>1</v>
      </c>
      <c r="H30" s="228">
        <v>1</v>
      </c>
      <c r="I30" s="240" t="s">
        <v>464</v>
      </c>
      <c r="J30" s="153"/>
      <c r="K30" s="153"/>
      <c r="L30" s="153"/>
      <c r="M30" s="153"/>
      <c r="N30" s="153"/>
      <c r="O30" s="153"/>
      <c r="P30" s="153"/>
      <c r="Q30" s="153"/>
      <c r="R30" s="153"/>
      <c r="S30" s="153"/>
    </row>
    <row r="31" spans="1:19" s="110" customFormat="1" ht="99.75" customHeight="1">
      <c r="A31" s="152">
        <v>177</v>
      </c>
      <c r="B31" s="166" t="s">
        <v>353</v>
      </c>
      <c r="C31" s="413" t="s">
        <v>380</v>
      </c>
      <c r="D31" s="414"/>
      <c r="E31" s="55" t="s">
        <v>251</v>
      </c>
      <c r="F31" s="252" t="s">
        <v>479</v>
      </c>
      <c r="G31" s="64">
        <f>IF(OR(AND(E31="SIM",F31=""),E31="SIM OU NÃO?"),0,1)</f>
        <v>1</v>
      </c>
      <c r="H31" s="228">
        <v>1</v>
      </c>
      <c r="I31" s="240" t="s">
        <v>464</v>
      </c>
      <c r="J31" s="153"/>
      <c r="K31" s="153"/>
      <c r="L31" s="153"/>
      <c r="M31" s="153"/>
      <c r="N31" s="153"/>
      <c r="O31" s="153"/>
      <c r="P31" s="153"/>
      <c r="Q31" s="153"/>
      <c r="R31" s="153"/>
      <c r="S31" s="153"/>
    </row>
    <row r="32" spans="1:19" s="110" customFormat="1" ht="78" customHeight="1" thickBot="1">
      <c r="A32" s="160">
        <v>178</v>
      </c>
      <c r="B32" s="168" t="s">
        <v>171</v>
      </c>
      <c r="C32" s="415" t="s">
        <v>379</v>
      </c>
      <c r="D32" s="416"/>
      <c r="E32" s="57" t="s">
        <v>251</v>
      </c>
      <c r="F32" s="234" t="s">
        <v>480</v>
      </c>
      <c r="G32" s="64">
        <f>IF(OR(AND(E32="SIM",F32=""),E32="SIM OU NÃO?"),0,1)</f>
        <v>1</v>
      </c>
      <c r="H32" s="228">
        <v>1</v>
      </c>
      <c r="I32" s="118" t="s">
        <v>350</v>
      </c>
      <c r="J32" s="153"/>
      <c r="K32" s="153"/>
      <c r="L32" s="153"/>
      <c r="M32" s="153"/>
      <c r="N32" s="153"/>
      <c r="O32" s="153"/>
      <c r="P32" s="153"/>
      <c r="Q32" s="153"/>
      <c r="R32" s="153"/>
      <c r="S32" s="153"/>
    </row>
    <row r="33" spans="1:19" s="39" customFormat="1" ht="24" customHeight="1">
      <c r="A33" s="410" t="s">
        <v>170</v>
      </c>
      <c r="B33" s="411"/>
      <c r="C33" s="411"/>
      <c r="D33" s="411"/>
      <c r="E33" s="411"/>
      <c r="F33" s="412"/>
      <c r="G33" s="172"/>
      <c r="H33" s="88"/>
      <c r="I33" s="118"/>
      <c r="J33" s="118"/>
      <c r="K33" s="118"/>
      <c r="L33" s="118"/>
      <c r="M33" s="118"/>
      <c r="N33" s="118"/>
      <c r="O33" s="118"/>
      <c r="P33" s="118"/>
      <c r="Q33" s="118"/>
      <c r="R33" s="118"/>
      <c r="S33" s="118"/>
    </row>
    <row r="34" spans="1:19" s="110" customFormat="1" ht="27" customHeight="1">
      <c r="A34" s="163"/>
      <c r="B34" s="215" t="s">
        <v>372</v>
      </c>
      <c r="C34" s="319" t="s">
        <v>366</v>
      </c>
      <c r="D34" s="319"/>
      <c r="E34" s="319" t="s">
        <v>267</v>
      </c>
      <c r="F34" s="423"/>
      <c r="G34" s="164"/>
      <c r="H34" s="93"/>
      <c r="I34" s="118"/>
      <c r="J34" s="153"/>
      <c r="K34" s="153"/>
      <c r="L34" s="153"/>
      <c r="M34" s="153"/>
      <c r="N34" s="153"/>
      <c r="O34" s="153"/>
      <c r="P34" s="153"/>
      <c r="Q34" s="153"/>
      <c r="R34" s="153"/>
      <c r="S34" s="153"/>
    </row>
    <row r="35" spans="1:19" s="110" customFormat="1" ht="94.5" customHeight="1">
      <c r="A35" s="165">
        <v>179</v>
      </c>
      <c r="B35" s="166" t="s">
        <v>354</v>
      </c>
      <c r="C35" s="413" t="s">
        <v>382</v>
      </c>
      <c r="D35" s="414"/>
      <c r="E35" s="55" t="s">
        <v>252</v>
      </c>
      <c r="F35" s="236"/>
      <c r="G35" s="64">
        <f>IF(OR(AND(E35="SIM",F35=""),E35="SIM OU NÃO?"),0,1)</f>
        <v>1</v>
      </c>
      <c r="H35" s="228">
        <v>1</v>
      </c>
      <c r="I35" s="240" t="s">
        <v>464</v>
      </c>
      <c r="J35" s="153"/>
      <c r="K35" s="153"/>
      <c r="L35" s="153"/>
      <c r="M35" s="153"/>
      <c r="N35" s="153"/>
      <c r="O35" s="153"/>
      <c r="P35" s="153"/>
      <c r="Q35" s="153"/>
      <c r="R35" s="153"/>
      <c r="S35" s="153"/>
    </row>
    <row r="36" spans="1:19" s="110" customFormat="1" ht="87.75" customHeight="1">
      <c r="A36" s="165">
        <v>180</v>
      </c>
      <c r="B36" s="166" t="s">
        <v>172</v>
      </c>
      <c r="C36" s="413" t="s">
        <v>383</v>
      </c>
      <c r="D36" s="414"/>
      <c r="E36" s="55" t="s">
        <v>252</v>
      </c>
      <c r="F36" s="236"/>
      <c r="G36" s="64">
        <f>IF(OR(AND(E36="SIM",F36=""),E36="SIM OU NÃO?"),0,1)</f>
        <v>1</v>
      </c>
      <c r="H36" s="228">
        <v>1</v>
      </c>
      <c r="I36" s="240" t="s">
        <v>464</v>
      </c>
      <c r="J36" s="153"/>
      <c r="K36" s="153"/>
      <c r="L36" s="153"/>
      <c r="M36" s="153"/>
      <c r="N36" s="153"/>
      <c r="O36" s="153"/>
      <c r="P36" s="153"/>
      <c r="Q36" s="153"/>
      <c r="R36" s="153"/>
      <c r="S36" s="153"/>
    </row>
    <row r="37" spans="1:19" s="110" customFormat="1" ht="77.25" customHeight="1">
      <c r="A37" s="165">
        <v>181</v>
      </c>
      <c r="B37" s="173" t="s">
        <v>173</v>
      </c>
      <c r="C37" s="413" t="s">
        <v>384</v>
      </c>
      <c r="D37" s="414"/>
      <c r="E37" s="55" t="s">
        <v>251</v>
      </c>
      <c r="F37" s="236" t="s">
        <v>477</v>
      </c>
      <c r="G37" s="64">
        <f>IF(OR(AND(E37="SIM",F37=""),E37="SIM OU NÃO?"),0,1)</f>
        <v>1</v>
      </c>
      <c r="H37" s="228">
        <v>1</v>
      </c>
      <c r="I37" s="240" t="s">
        <v>464</v>
      </c>
      <c r="J37" s="153"/>
      <c r="K37" s="153"/>
      <c r="L37" s="153"/>
      <c r="M37" s="153"/>
      <c r="N37" s="153"/>
      <c r="O37" s="153"/>
      <c r="P37" s="153"/>
      <c r="Q37" s="153"/>
      <c r="R37" s="153"/>
      <c r="S37" s="153"/>
    </row>
    <row r="38" spans="1:19" s="110" customFormat="1" ht="84" customHeight="1" thickBot="1">
      <c r="A38" s="167">
        <v>182</v>
      </c>
      <c r="B38" s="168" t="s">
        <v>174</v>
      </c>
      <c r="C38" s="415" t="s">
        <v>385</v>
      </c>
      <c r="D38" s="416"/>
      <c r="E38" s="57" t="s">
        <v>251</v>
      </c>
      <c r="F38" s="238" t="s">
        <v>472</v>
      </c>
      <c r="G38" s="64">
        <f>IF(OR(AND(E38="SIM",F38=""),E38="SIM OU NÃO?"),0,1)</f>
        <v>1</v>
      </c>
      <c r="H38" s="228">
        <v>1</v>
      </c>
      <c r="I38" s="240" t="s">
        <v>464</v>
      </c>
      <c r="J38" s="153"/>
      <c r="K38" s="153"/>
      <c r="L38" s="153"/>
      <c r="M38" s="153"/>
      <c r="N38" s="153"/>
      <c r="O38" s="153"/>
      <c r="P38" s="153"/>
      <c r="Q38" s="153"/>
      <c r="R38" s="153"/>
      <c r="S38" s="153"/>
    </row>
    <row r="39" spans="1:19" s="110" customFormat="1" ht="15.75" customHeight="1" hidden="1">
      <c r="A39" s="153"/>
      <c r="B39" s="153"/>
      <c r="C39" s="153"/>
      <c r="D39" s="153"/>
      <c r="E39" s="153"/>
      <c r="F39" s="199" t="s">
        <v>186</v>
      </c>
      <c r="G39" s="200">
        <f>SUM(G5:G38)</f>
        <v>19</v>
      </c>
      <c r="H39" s="200">
        <f>SUM(H5:H38)</f>
        <v>20</v>
      </c>
      <c r="I39" s="118"/>
      <c r="J39" s="153"/>
      <c r="K39" s="153"/>
      <c r="L39" s="153"/>
      <c r="M39" s="153"/>
      <c r="N39" s="153"/>
      <c r="O39" s="153"/>
      <c r="P39" s="153"/>
      <c r="Q39" s="153"/>
      <c r="R39" s="153"/>
      <c r="S39" s="153"/>
    </row>
    <row r="40" spans="2:19" s="110" customFormat="1" ht="15.75" customHeight="1" hidden="1">
      <c r="B40" s="153"/>
      <c r="C40" s="153"/>
      <c r="D40" s="153"/>
      <c r="E40" s="153"/>
      <c r="F40" s="153"/>
      <c r="G40" s="118"/>
      <c r="H40" s="153"/>
      <c r="I40" s="118"/>
      <c r="J40" s="153"/>
      <c r="K40" s="153"/>
      <c r="L40" s="153"/>
      <c r="M40" s="153"/>
      <c r="N40" s="153"/>
      <c r="O40" s="153"/>
      <c r="P40" s="153"/>
      <c r="Q40" s="153"/>
      <c r="R40" s="153"/>
      <c r="S40" s="153"/>
    </row>
    <row r="41" spans="2:19" s="110" customFormat="1" ht="15.75" customHeight="1" hidden="1">
      <c r="B41" s="153"/>
      <c r="C41" s="153"/>
      <c r="D41" s="153"/>
      <c r="E41" s="153"/>
      <c r="F41" s="153"/>
      <c r="G41" s="118"/>
      <c r="H41" s="153"/>
      <c r="I41" s="118"/>
      <c r="J41" s="153"/>
      <c r="K41" s="153"/>
      <c r="L41" s="153"/>
      <c r="M41" s="153"/>
      <c r="N41" s="153"/>
      <c r="O41" s="153"/>
      <c r="P41" s="153"/>
      <c r="Q41" s="153"/>
      <c r="R41" s="153"/>
      <c r="S41" s="153"/>
    </row>
    <row r="42" spans="2:19" s="110" customFormat="1" ht="15.75" customHeight="1" hidden="1">
      <c r="B42" s="153"/>
      <c r="C42" s="153"/>
      <c r="D42" s="153"/>
      <c r="E42" s="153"/>
      <c r="F42" s="153"/>
      <c r="G42" s="118"/>
      <c r="H42" s="153"/>
      <c r="I42" s="118"/>
      <c r="J42" s="153"/>
      <c r="K42" s="153"/>
      <c r="L42" s="153"/>
      <c r="M42" s="153"/>
      <c r="N42" s="153"/>
      <c r="O42" s="153"/>
      <c r="P42" s="153"/>
      <c r="Q42" s="153"/>
      <c r="R42" s="153"/>
      <c r="S42" s="153"/>
    </row>
    <row r="43" spans="1:19" s="110" customFormat="1" ht="15.75" customHeight="1" hidden="1">
      <c r="A43" s="153"/>
      <c r="B43" s="153"/>
      <c r="C43" s="153"/>
      <c r="D43" s="153"/>
      <c r="E43" s="153"/>
      <c r="F43" s="153"/>
      <c r="G43" s="118"/>
      <c r="H43" s="153"/>
      <c r="I43" s="118"/>
      <c r="J43" s="153"/>
      <c r="K43" s="153"/>
      <c r="L43" s="153"/>
      <c r="M43" s="153"/>
      <c r="N43" s="153"/>
      <c r="O43" s="153"/>
      <c r="P43" s="153"/>
      <c r="Q43" s="153"/>
      <c r="R43" s="153"/>
      <c r="S43" s="153"/>
    </row>
    <row r="44" spans="1:19" s="110" customFormat="1" ht="15.75" customHeight="1" hidden="1">
      <c r="A44" s="153"/>
      <c r="B44" s="153"/>
      <c r="C44" s="153"/>
      <c r="D44" s="153"/>
      <c r="E44" s="153"/>
      <c r="F44" s="153"/>
      <c r="G44" s="118"/>
      <c r="H44" s="153"/>
      <c r="I44" s="118"/>
      <c r="J44" s="153"/>
      <c r="K44" s="153"/>
      <c r="L44" s="153"/>
      <c r="M44" s="153"/>
      <c r="N44" s="153"/>
      <c r="O44" s="153"/>
      <c r="P44" s="153"/>
      <c r="Q44" s="153"/>
      <c r="R44" s="153"/>
      <c r="S44" s="153"/>
    </row>
    <row r="45" spans="1:19" s="110" customFormat="1" ht="15.75" customHeight="1" hidden="1">
      <c r="A45" s="174" t="s">
        <v>285</v>
      </c>
      <c r="B45" s="153"/>
      <c r="C45" s="153"/>
      <c r="D45" s="153"/>
      <c r="E45" s="153"/>
      <c r="F45" s="153"/>
      <c r="G45" s="118"/>
      <c r="H45" s="153"/>
      <c r="I45" s="118"/>
      <c r="J45" s="153"/>
      <c r="K45" s="153"/>
      <c r="L45" s="153"/>
      <c r="M45" s="153"/>
      <c r="N45" s="153"/>
      <c r="O45" s="153"/>
      <c r="P45" s="153"/>
      <c r="Q45" s="153"/>
      <c r="R45" s="153"/>
      <c r="S45" s="153"/>
    </row>
    <row r="46" spans="1:19" s="110" customFormat="1" ht="42.75" customHeight="1" hidden="1">
      <c r="A46" s="153"/>
      <c r="B46" s="153"/>
      <c r="C46" s="153"/>
      <c r="D46" s="153"/>
      <c r="E46" s="153"/>
      <c r="F46" s="153"/>
      <c r="G46" s="118"/>
      <c r="H46" s="153"/>
      <c r="I46" s="118"/>
      <c r="J46" s="153"/>
      <c r="K46" s="153"/>
      <c r="L46" s="153"/>
      <c r="M46" s="153"/>
      <c r="N46" s="153"/>
      <c r="O46" s="153"/>
      <c r="P46" s="153"/>
      <c r="Q46" s="153"/>
      <c r="R46" s="153"/>
      <c r="S46" s="153"/>
    </row>
    <row r="47" spans="1:19" ht="35.25" customHeight="1" hidden="1">
      <c r="A47" s="147"/>
      <c r="B47" s="147"/>
      <c r="C47" s="147"/>
      <c r="D47" s="147"/>
      <c r="E47" s="76" t="s">
        <v>369</v>
      </c>
      <c r="F47" s="147"/>
      <c r="G47" s="146"/>
      <c r="H47" s="147"/>
      <c r="I47" s="146"/>
      <c r="J47" s="147"/>
      <c r="K47" s="147"/>
      <c r="L47" s="147"/>
      <c r="M47" s="147"/>
      <c r="N47" s="147"/>
      <c r="O47" s="147"/>
      <c r="P47" s="147"/>
      <c r="Q47" s="147"/>
      <c r="R47" s="147"/>
      <c r="S47" s="147"/>
    </row>
    <row r="48" spans="1:19" ht="15.75" customHeight="1" hidden="1">
      <c r="A48" s="147"/>
      <c r="B48" s="147"/>
      <c r="C48" s="147"/>
      <c r="D48" s="147"/>
      <c r="E48" s="77" t="s">
        <v>251</v>
      </c>
      <c r="F48" s="147"/>
      <c r="G48" s="146"/>
      <c r="H48" s="147"/>
      <c r="I48" s="146"/>
      <c r="J48" s="147"/>
      <c r="K48" s="147"/>
      <c r="L48" s="147"/>
      <c r="M48" s="147"/>
      <c r="N48" s="147"/>
      <c r="O48" s="147"/>
      <c r="P48" s="147"/>
      <c r="Q48" s="147"/>
      <c r="R48" s="147"/>
      <c r="S48" s="147"/>
    </row>
    <row r="49" spans="1:19" ht="15.75" customHeight="1" hidden="1">
      <c r="A49" s="147"/>
      <c r="B49" s="147"/>
      <c r="C49" s="147"/>
      <c r="D49" s="147"/>
      <c r="E49" s="77" t="s">
        <v>252</v>
      </c>
      <c r="F49" s="147"/>
      <c r="G49" s="146"/>
      <c r="H49" s="147"/>
      <c r="I49" s="146"/>
      <c r="J49" s="147"/>
      <c r="K49" s="147"/>
      <c r="L49" s="147"/>
      <c r="M49" s="147"/>
      <c r="N49" s="147"/>
      <c r="O49" s="147"/>
      <c r="P49" s="147"/>
      <c r="Q49" s="147"/>
      <c r="R49" s="147"/>
      <c r="S49" s="147"/>
    </row>
    <row r="50" spans="1:19" ht="15.75" customHeight="1" hidden="1">
      <c r="A50" s="147"/>
      <c r="B50" s="147"/>
      <c r="C50" s="147"/>
      <c r="D50" s="147"/>
      <c r="E50" s="147"/>
      <c r="F50" s="147"/>
      <c r="G50" s="146"/>
      <c r="H50" s="147"/>
      <c r="I50" s="146"/>
      <c r="J50" s="147"/>
      <c r="K50" s="147"/>
      <c r="L50" s="147"/>
      <c r="M50" s="147"/>
      <c r="N50" s="147"/>
      <c r="O50" s="147"/>
      <c r="P50" s="147"/>
      <c r="Q50" s="147"/>
      <c r="R50" s="147"/>
      <c r="S50" s="147"/>
    </row>
    <row r="51" spans="1:19" ht="15.75" customHeight="1" hidden="1">
      <c r="A51" s="147"/>
      <c r="B51" s="147"/>
      <c r="C51" s="147"/>
      <c r="D51" s="147"/>
      <c r="E51" s="147"/>
      <c r="F51" s="147"/>
      <c r="G51" s="146"/>
      <c r="H51" s="147"/>
      <c r="I51" s="146"/>
      <c r="J51" s="147"/>
      <c r="K51" s="147"/>
      <c r="L51" s="147"/>
      <c r="M51" s="147"/>
      <c r="N51" s="147"/>
      <c r="O51" s="147"/>
      <c r="P51" s="147"/>
      <c r="Q51" s="147"/>
      <c r="R51" s="147"/>
      <c r="S51" s="147"/>
    </row>
    <row r="52" spans="1:19" ht="15.75" customHeight="1" hidden="1">
      <c r="A52" s="147"/>
      <c r="B52" s="147"/>
      <c r="C52" s="147"/>
      <c r="D52" s="147"/>
      <c r="E52" s="147"/>
      <c r="F52" s="147"/>
      <c r="G52" s="146"/>
      <c r="H52" s="147"/>
      <c r="I52" s="146"/>
      <c r="J52" s="147"/>
      <c r="K52" s="147"/>
      <c r="L52" s="147"/>
      <c r="M52" s="147"/>
      <c r="N52" s="147"/>
      <c r="O52" s="147"/>
      <c r="P52" s="147"/>
      <c r="Q52" s="147"/>
      <c r="R52" s="147"/>
      <c r="S52" s="147"/>
    </row>
    <row r="53" spans="1:19" ht="15.75" customHeight="1" hidden="1">
      <c r="A53" s="147"/>
      <c r="B53" s="147"/>
      <c r="C53" s="147"/>
      <c r="D53" s="147"/>
      <c r="E53" s="147"/>
      <c r="F53" s="147"/>
      <c r="G53" s="146"/>
      <c r="H53" s="147"/>
      <c r="I53" s="146"/>
      <c r="J53" s="147"/>
      <c r="K53" s="147"/>
      <c r="L53" s="147"/>
      <c r="M53" s="147"/>
      <c r="N53" s="147"/>
      <c r="O53" s="147"/>
      <c r="P53" s="147"/>
      <c r="Q53" s="147"/>
      <c r="R53" s="147"/>
      <c r="S53" s="147"/>
    </row>
    <row r="54" spans="1:19" ht="15.75" customHeight="1">
      <c r="A54" s="147"/>
      <c r="B54" s="147"/>
      <c r="C54" s="147"/>
      <c r="D54" s="147"/>
      <c r="E54" s="147"/>
      <c r="F54" s="147"/>
      <c r="G54" s="146"/>
      <c r="H54" s="147"/>
      <c r="I54" s="146"/>
      <c r="J54" s="147"/>
      <c r="K54" s="147"/>
      <c r="L54" s="147"/>
      <c r="M54" s="147"/>
      <c r="N54" s="147"/>
      <c r="O54" s="147"/>
      <c r="P54" s="147"/>
      <c r="Q54" s="147"/>
      <c r="R54" s="147"/>
      <c r="S54" s="147"/>
    </row>
    <row r="55" spans="1:19" ht="15.75" customHeight="1">
      <c r="A55" s="147"/>
      <c r="B55" s="147"/>
      <c r="C55" s="147"/>
      <c r="D55" s="147"/>
      <c r="E55" s="147"/>
      <c r="F55" s="147"/>
      <c r="G55" s="146"/>
      <c r="H55" s="147"/>
      <c r="I55" s="146"/>
      <c r="J55" s="147"/>
      <c r="K55" s="147"/>
      <c r="L55" s="147"/>
      <c r="M55" s="147"/>
      <c r="N55" s="147"/>
      <c r="O55" s="147"/>
      <c r="P55" s="147"/>
      <c r="Q55" s="147"/>
      <c r="R55" s="147"/>
      <c r="S55" s="147"/>
    </row>
    <row r="56" spans="1:19" ht="15.75" customHeight="1">
      <c r="A56" s="147"/>
      <c r="B56" s="147"/>
      <c r="C56" s="147"/>
      <c r="D56" s="147"/>
      <c r="E56" s="147"/>
      <c r="F56" s="147"/>
      <c r="G56" s="146"/>
      <c r="H56" s="147"/>
      <c r="I56" s="146"/>
      <c r="J56" s="147"/>
      <c r="K56" s="147"/>
      <c r="L56" s="147"/>
      <c r="M56" s="147"/>
      <c r="N56" s="147"/>
      <c r="O56" s="147"/>
      <c r="P56" s="147"/>
      <c r="Q56" s="147"/>
      <c r="R56" s="147"/>
      <c r="S56" s="147"/>
    </row>
    <row r="57" spans="1:19" ht="15.75" customHeight="1">
      <c r="A57" s="147"/>
      <c r="B57" s="147"/>
      <c r="C57" s="147"/>
      <c r="D57" s="147"/>
      <c r="E57" s="147"/>
      <c r="F57" s="147"/>
      <c r="G57" s="146"/>
      <c r="H57" s="147"/>
      <c r="I57" s="146"/>
      <c r="J57" s="147"/>
      <c r="K57" s="147"/>
      <c r="L57" s="147"/>
      <c r="M57" s="147"/>
      <c r="N57" s="147"/>
      <c r="O57" s="147"/>
      <c r="P57" s="147"/>
      <c r="Q57" s="147"/>
      <c r="R57" s="147"/>
      <c r="S57" s="147"/>
    </row>
    <row r="58" spans="1:19" ht="15.75" customHeight="1">
      <c r="A58" s="147"/>
      <c r="B58" s="147"/>
      <c r="C58" s="147"/>
      <c r="D58" s="147"/>
      <c r="E58" s="147"/>
      <c r="F58" s="147"/>
      <c r="G58" s="146"/>
      <c r="H58" s="147"/>
      <c r="I58" s="146"/>
      <c r="J58" s="147"/>
      <c r="K58" s="147"/>
      <c r="L58" s="147"/>
      <c r="M58" s="147"/>
      <c r="N58" s="147"/>
      <c r="O58" s="147"/>
      <c r="P58" s="147"/>
      <c r="Q58" s="147"/>
      <c r="R58" s="147"/>
      <c r="S58" s="147"/>
    </row>
    <row r="59" spans="1:19" ht="15.75" customHeight="1">
      <c r="A59" s="147"/>
      <c r="B59" s="147"/>
      <c r="C59" s="147"/>
      <c r="D59" s="147"/>
      <c r="E59" s="147"/>
      <c r="F59" s="147"/>
      <c r="G59" s="146"/>
      <c r="H59" s="147"/>
      <c r="I59" s="146"/>
      <c r="J59" s="147"/>
      <c r="K59" s="147"/>
      <c r="L59" s="147"/>
      <c r="M59" s="147"/>
      <c r="N59" s="147"/>
      <c r="O59" s="147"/>
      <c r="P59" s="147"/>
      <c r="Q59" s="147"/>
      <c r="R59" s="147"/>
      <c r="S59" s="147"/>
    </row>
    <row r="60" spans="1:19" ht="15.75" customHeight="1">
      <c r="A60" s="147"/>
      <c r="B60" s="147"/>
      <c r="C60" s="147"/>
      <c r="D60" s="147"/>
      <c r="E60" s="147"/>
      <c r="F60" s="147"/>
      <c r="G60" s="146"/>
      <c r="H60" s="147"/>
      <c r="I60" s="146"/>
      <c r="J60" s="147"/>
      <c r="K60" s="147"/>
      <c r="L60" s="147"/>
      <c r="M60" s="147"/>
      <c r="N60" s="147"/>
      <c r="O60" s="147"/>
      <c r="P60" s="147"/>
      <c r="Q60" s="147"/>
      <c r="R60" s="147"/>
      <c r="S60" s="147"/>
    </row>
    <row r="61" spans="1:19" ht="15.75" customHeight="1">
      <c r="A61" s="147"/>
      <c r="B61" s="147"/>
      <c r="C61" s="147"/>
      <c r="D61" s="147"/>
      <c r="E61" s="147"/>
      <c r="F61" s="147"/>
      <c r="G61" s="146"/>
      <c r="H61" s="147"/>
      <c r="I61" s="146"/>
      <c r="J61" s="147"/>
      <c r="K61" s="147"/>
      <c r="L61" s="147"/>
      <c r="M61" s="147"/>
      <c r="N61" s="147"/>
      <c r="O61" s="147"/>
      <c r="P61" s="147"/>
      <c r="Q61" s="147"/>
      <c r="R61" s="147"/>
      <c r="S61" s="147"/>
    </row>
    <row r="62" spans="1:19" ht="15.75" customHeight="1">
      <c r="A62" s="147"/>
      <c r="B62" s="147"/>
      <c r="C62" s="147"/>
      <c r="D62" s="147"/>
      <c r="E62" s="147"/>
      <c r="F62" s="147"/>
      <c r="G62" s="146"/>
      <c r="H62" s="147"/>
      <c r="I62" s="146"/>
      <c r="J62" s="147"/>
      <c r="K62" s="147"/>
      <c r="L62" s="147"/>
      <c r="M62" s="147"/>
      <c r="N62" s="147"/>
      <c r="O62" s="147"/>
      <c r="P62" s="147"/>
      <c r="Q62" s="147"/>
      <c r="R62" s="147"/>
      <c r="S62" s="147"/>
    </row>
    <row r="63" spans="1:19" ht="15.75" customHeight="1">
      <c r="A63" s="147"/>
      <c r="B63" s="147"/>
      <c r="C63" s="147"/>
      <c r="D63" s="147"/>
      <c r="E63" s="147"/>
      <c r="F63" s="147"/>
      <c r="G63" s="146"/>
      <c r="H63" s="147"/>
      <c r="I63" s="146"/>
      <c r="J63" s="147"/>
      <c r="K63" s="147"/>
      <c r="L63" s="147"/>
      <c r="M63" s="147"/>
      <c r="N63" s="147"/>
      <c r="O63" s="147"/>
      <c r="P63" s="147"/>
      <c r="Q63" s="147"/>
      <c r="R63" s="147"/>
      <c r="S63" s="147"/>
    </row>
    <row r="64" spans="1:19" ht="15.75" customHeight="1">
      <c r="A64" s="147"/>
      <c r="B64" s="147"/>
      <c r="C64" s="147"/>
      <c r="D64" s="147"/>
      <c r="E64" s="147"/>
      <c r="F64" s="147"/>
      <c r="G64" s="146"/>
      <c r="H64" s="147"/>
      <c r="I64" s="146"/>
      <c r="J64" s="147"/>
      <c r="K64" s="147"/>
      <c r="L64" s="147"/>
      <c r="M64" s="147"/>
      <c r="N64" s="147"/>
      <c r="O64" s="147"/>
      <c r="P64" s="147"/>
      <c r="Q64" s="147"/>
      <c r="R64" s="147"/>
      <c r="S64" s="147"/>
    </row>
    <row r="65" spans="1:19" ht="15.75" customHeight="1">
      <c r="A65" s="147"/>
      <c r="B65" s="147"/>
      <c r="C65" s="147"/>
      <c r="D65" s="147"/>
      <c r="E65" s="147"/>
      <c r="F65" s="147"/>
      <c r="G65" s="146"/>
      <c r="H65" s="147"/>
      <c r="I65" s="146"/>
      <c r="J65" s="147"/>
      <c r="K65" s="147"/>
      <c r="L65" s="147"/>
      <c r="M65" s="147"/>
      <c r="N65" s="147"/>
      <c r="O65" s="147"/>
      <c r="P65" s="147"/>
      <c r="Q65" s="147"/>
      <c r="R65" s="147"/>
      <c r="S65" s="147"/>
    </row>
    <row r="66" spans="1:19" ht="15.75" customHeight="1">
      <c r="A66" s="147"/>
      <c r="B66" s="147"/>
      <c r="C66" s="147"/>
      <c r="D66" s="147"/>
      <c r="E66" s="147"/>
      <c r="F66" s="147"/>
      <c r="G66" s="146"/>
      <c r="H66" s="147"/>
      <c r="I66" s="146"/>
      <c r="J66" s="147"/>
      <c r="K66" s="147"/>
      <c r="L66" s="147"/>
      <c r="M66" s="147"/>
      <c r="N66" s="147"/>
      <c r="O66" s="147"/>
      <c r="P66" s="147"/>
      <c r="Q66" s="147"/>
      <c r="R66" s="147"/>
      <c r="S66" s="147"/>
    </row>
    <row r="67" spans="1:19" ht="15.75" customHeight="1">
      <c r="A67" s="147"/>
      <c r="B67" s="147"/>
      <c r="C67" s="147"/>
      <c r="D67" s="147"/>
      <c r="E67" s="147"/>
      <c r="F67" s="147"/>
      <c r="G67" s="146"/>
      <c r="H67" s="147"/>
      <c r="I67" s="146"/>
      <c r="J67" s="147"/>
      <c r="K67" s="147"/>
      <c r="L67" s="147"/>
      <c r="M67" s="147"/>
      <c r="N67" s="147"/>
      <c r="O67" s="147"/>
      <c r="P67" s="147"/>
      <c r="Q67" s="147"/>
      <c r="R67" s="147"/>
      <c r="S67" s="147"/>
    </row>
    <row r="68" spans="1:19" ht="15.75" customHeight="1">
      <c r="A68" s="147"/>
      <c r="B68" s="147"/>
      <c r="C68" s="147"/>
      <c r="D68" s="147"/>
      <c r="E68" s="147"/>
      <c r="F68" s="147"/>
      <c r="G68" s="146"/>
      <c r="H68" s="147"/>
      <c r="I68" s="146"/>
      <c r="J68" s="147"/>
      <c r="K68" s="147"/>
      <c r="L68" s="147"/>
      <c r="M68" s="147"/>
      <c r="N68" s="147"/>
      <c r="O68" s="147"/>
      <c r="P68" s="147"/>
      <c r="Q68" s="147"/>
      <c r="R68" s="147"/>
      <c r="S68" s="147"/>
    </row>
    <row r="69" spans="1:19" ht="15.75" customHeight="1">
      <c r="A69" s="147"/>
      <c r="B69" s="147"/>
      <c r="C69" s="147"/>
      <c r="D69" s="147"/>
      <c r="E69" s="147"/>
      <c r="F69" s="147"/>
      <c r="G69" s="146"/>
      <c r="H69" s="147"/>
      <c r="I69" s="146"/>
      <c r="J69" s="147"/>
      <c r="K69" s="147"/>
      <c r="L69" s="147"/>
      <c r="M69" s="147"/>
      <c r="N69" s="147"/>
      <c r="O69" s="147"/>
      <c r="P69" s="147"/>
      <c r="Q69" s="147"/>
      <c r="R69" s="147"/>
      <c r="S69" s="147"/>
    </row>
    <row r="70" spans="1:19" ht="15.75" customHeight="1">
      <c r="A70" s="147"/>
      <c r="B70" s="147"/>
      <c r="C70" s="147"/>
      <c r="D70" s="147"/>
      <c r="E70" s="147"/>
      <c r="F70" s="147"/>
      <c r="G70" s="146"/>
      <c r="H70" s="147"/>
      <c r="I70" s="146"/>
      <c r="J70" s="147"/>
      <c r="K70" s="147"/>
      <c r="L70" s="147"/>
      <c r="M70" s="147"/>
      <c r="N70" s="147"/>
      <c r="O70" s="147"/>
      <c r="P70" s="147"/>
      <c r="Q70" s="147"/>
      <c r="R70" s="147"/>
      <c r="S70" s="147"/>
    </row>
    <row r="71" spans="1:19" ht="15.75" customHeight="1">
      <c r="A71" s="147"/>
      <c r="B71" s="147"/>
      <c r="C71" s="147"/>
      <c r="D71" s="147"/>
      <c r="E71" s="147"/>
      <c r="F71" s="147"/>
      <c r="G71" s="146"/>
      <c r="H71" s="147"/>
      <c r="I71" s="146"/>
      <c r="J71" s="147"/>
      <c r="K71" s="147"/>
      <c r="L71" s="147"/>
      <c r="M71" s="147"/>
      <c r="N71" s="147"/>
      <c r="O71" s="147"/>
      <c r="P71" s="147"/>
      <c r="Q71" s="147"/>
      <c r="R71" s="147"/>
      <c r="S71" s="147"/>
    </row>
    <row r="72" spans="1:19" ht="15.75" customHeight="1">
      <c r="A72" s="147"/>
      <c r="B72" s="147"/>
      <c r="C72" s="147"/>
      <c r="D72" s="147"/>
      <c r="E72" s="147"/>
      <c r="F72" s="147"/>
      <c r="G72" s="146"/>
      <c r="H72" s="147"/>
      <c r="I72" s="146"/>
      <c r="J72" s="147"/>
      <c r="K72" s="147"/>
      <c r="L72" s="147"/>
      <c r="M72" s="147"/>
      <c r="N72" s="147"/>
      <c r="O72" s="147"/>
      <c r="P72" s="147"/>
      <c r="Q72" s="147"/>
      <c r="R72" s="147"/>
      <c r="S72" s="147"/>
    </row>
    <row r="73" spans="1:19" ht="15.75" customHeight="1">
      <c r="A73" s="147"/>
      <c r="B73" s="147"/>
      <c r="C73" s="147"/>
      <c r="D73" s="147"/>
      <c r="E73" s="147"/>
      <c r="F73" s="147"/>
      <c r="G73" s="146"/>
      <c r="H73" s="147"/>
      <c r="I73" s="146"/>
      <c r="J73" s="147"/>
      <c r="K73" s="147"/>
      <c r="L73" s="147"/>
      <c r="M73" s="147"/>
      <c r="N73" s="147"/>
      <c r="O73" s="147"/>
      <c r="P73" s="147"/>
      <c r="Q73" s="147"/>
      <c r="R73" s="147"/>
      <c r="S73" s="147"/>
    </row>
    <row r="74" spans="1:19" ht="15.75" customHeight="1">
      <c r="A74" s="147"/>
      <c r="B74" s="147"/>
      <c r="C74" s="147"/>
      <c r="D74" s="147"/>
      <c r="E74" s="147"/>
      <c r="F74" s="147"/>
      <c r="G74" s="146"/>
      <c r="H74" s="147"/>
      <c r="I74" s="146"/>
      <c r="J74" s="147"/>
      <c r="K74" s="147"/>
      <c r="L74" s="147"/>
      <c r="M74" s="147"/>
      <c r="N74" s="147"/>
      <c r="O74" s="147"/>
      <c r="P74" s="147"/>
      <c r="Q74" s="147"/>
      <c r="R74" s="147"/>
      <c r="S74" s="147"/>
    </row>
  </sheetData>
  <sheetProtection password="F786" sheet="1" formatColumns="0" formatRows="0" selectLockedCells="1"/>
  <mergeCells count="45">
    <mergeCell ref="A2:F2"/>
    <mergeCell ref="B8:C8"/>
    <mergeCell ref="B9:C9"/>
    <mergeCell ref="B5:C5"/>
    <mergeCell ref="B6:C6"/>
    <mergeCell ref="A3:F3"/>
    <mergeCell ref="D5:F5"/>
    <mergeCell ref="B7:C7"/>
    <mergeCell ref="B4:F4"/>
    <mergeCell ref="A28:F28"/>
    <mergeCell ref="C21:D21"/>
    <mergeCell ref="C20:D20"/>
    <mergeCell ref="A19:F19"/>
    <mergeCell ref="C23:D23"/>
    <mergeCell ref="A22:F22"/>
    <mergeCell ref="C26:D26"/>
    <mergeCell ref="C38:D38"/>
    <mergeCell ref="C30:D30"/>
    <mergeCell ref="C34:D34"/>
    <mergeCell ref="E34:F34"/>
    <mergeCell ref="C24:D24"/>
    <mergeCell ref="C37:D37"/>
    <mergeCell ref="E26:F26"/>
    <mergeCell ref="A25:F25"/>
    <mergeCell ref="C29:D29"/>
    <mergeCell ref="E29:F29"/>
    <mergeCell ref="C13:D13"/>
    <mergeCell ref="A12:F12"/>
    <mergeCell ref="E13:F13"/>
    <mergeCell ref="B10:C10"/>
    <mergeCell ref="B11:C11"/>
    <mergeCell ref="C15:D15"/>
    <mergeCell ref="C14:D14"/>
    <mergeCell ref="E14:F14"/>
    <mergeCell ref="E15:F15"/>
    <mergeCell ref="A1:F1"/>
    <mergeCell ref="A33:F33"/>
    <mergeCell ref="C31:D31"/>
    <mergeCell ref="C32:D32"/>
    <mergeCell ref="C35:D35"/>
    <mergeCell ref="C36:D36"/>
    <mergeCell ref="C18:D18"/>
    <mergeCell ref="C27:D27"/>
    <mergeCell ref="C17:D17"/>
    <mergeCell ref="A16:F16"/>
  </mergeCells>
  <dataValidations count="4">
    <dataValidation type="list" allowBlank="1" showInputMessage="1" showErrorMessage="1" sqref="E14:F15">
      <formula1>$J$15:$J$18</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$J$8:$J$11</formula1>
    </dataValidation>
  </dataValidations>
  <printOptions/>
  <pageMargins left="0.5118110236220472" right="0.5118110236220472" top="0.7874015748031497" bottom="0.7874015748031497" header="0.31496062992125984" footer="0.31496062992125984"/>
  <pageSetup fitToWidth="2" fitToHeight="1" horizontalDpi="600" verticalDpi="600" orientation="portrait" paperSize="8" scale="60" r:id="rId1"/>
</worksheet>
</file>

<file path=xl/worksheets/sheet11.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442" t="s">
        <v>462</v>
      </c>
      <c r="B1" s="442"/>
      <c r="C1" s="442"/>
      <c r="D1" s="442"/>
    </row>
    <row r="2" spans="1:4" ht="15.75" customHeight="1">
      <c r="A2" s="4" t="s">
        <v>188</v>
      </c>
      <c r="B2" s="4" t="s">
        <v>189</v>
      </c>
      <c r="C2" s="4" t="s">
        <v>193</v>
      </c>
      <c r="D2" s="439" t="s">
        <v>191</v>
      </c>
    </row>
    <row r="3" spans="1:4" ht="12.75">
      <c r="A3" s="3" t="s">
        <v>65</v>
      </c>
      <c r="B3" s="1">
        <v>30</v>
      </c>
      <c r="C3" s="1">
        <f>'Município Sustentável'!D36</f>
        <v>30</v>
      </c>
      <c r="D3" s="440"/>
    </row>
    <row r="4" spans="1:4" ht="12.75">
      <c r="A4" s="3" t="s">
        <v>190</v>
      </c>
      <c r="B4" s="1">
        <v>68</v>
      </c>
      <c r="C4" s="1">
        <f>'Estrutura de Ed Ambiental'!I24</f>
        <v>51</v>
      </c>
      <c r="D4" s="440"/>
    </row>
    <row r="5" spans="1:4" ht="12.75">
      <c r="A5" s="3" t="s">
        <v>67</v>
      </c>
      <c r="B5" s="1">
        <v>11</v>
      </c>
      <c r="C5" s="1">
        <f>'Conselho Municipal'!E15</f>
        <v>9</v>
      </c>
      <c r="D5" s="440"/>
    </row>
    <row r="6" spans="1:4" ht="12.75">
      <c r="A6" s="3" t="s">
        <v>68</v>
      </c>
      <c r="B6" s="1">
        <v>33</v>
      </c>
      <c r="C6" s="1" t="e">
        <f>Biodiversidade!G30</f>
        <v>#REF!</v>
      </c>
      <c r="D6" s="440"/>
    </row>
    <row r="7" spans="1:4" ht="12.75">
      <c r="A7" s="3" t="s">
        <v>69</v>
      </c>
      <c r="B7" s="1">
        <v>47</v>
      </c>
      <c r="C7" s="1">
        <f>'Gestão das águas'!F79</f>
        <v>45</v>
      </c>
      <c r="D7" s="440"/>
    </row>
    <row r="8" spans="1:4" ht="12.75">
      <c r="A8" s="3" t="s">
        <v>70</v>
      </c>
      <c r="B8" s="1">
        <v>17</v>
      </c>
      <c r="C8" s="1">
        <f>'Qualidade do ar'!D22</f>
        <v>17</v>
      </c>
      <c r="D8" s="440"/>
    </row>
    <row r="9" spans="1:4" ht="12.75">
      <c r="A9" s="3" t="s">
        <v>185</v>
      </c>
      <c r="B9" s="1">
        <v>12</v>
      </c>
      <c r="C9" s="1">
        <f>'Uso do Solo'!E21</f>
        <v>8</v>
      </c>
      <c r="D9" s="440"/>
    </row>
    <row r="10" spans="1:4" ht="12.75">
      <c r="A10" s="3" t="s">
        <v>71</v>
      </c>
      <c r="B10" s="1">
        <v>8</v>
      </c>
      <c r="C10" s="1">
        <f>'Arborização Urbana'!D13</f>
        <v>8</v>
      </c>
      <c r="D10" s="440"/>
    </row>
    <row r="11" spans="1:4" ht="12.75">
      <c r="A11" s="3" t="s">
        <v>175</v>
      </c>
      <c r="B11" s="1">
        <v>20</v>
      </c>
      <c r="C11" s="1">
        <f>'Esgoto Tratado'!G39</f>
        <v>19</v>
      </c>
      <c r="D11" s="440"/>
    </row>
    <row r="12" spans="1:4" ht="12.75">
      <c r="A12" s="3" t="s">
        <v>72</v>
      </c>
      <c r="B12" s="1">
        <v>37</v>
      </c>
      <c r="C12" s="1">
        <f>'Resíduos Sólidos'!G123</f>
        <v>36</v>
      </c>
      <c r="D12" s="441"/>
    </row>
    <row r="13" spans="1:4" ht="15">
      <c r="A13" s="5" t="s">
        <v>192</v>
      </c>
      <c r="B13" s="6">
        <f>SUM(B3:B12)</f>
        <v>283</v>
      </c>
      <c r="C13" s="6" t="e">
        <f>SUM(C3:C12)</f>
        <v>#REF!</v>
      </c>
      <c r="D13" s="7" t="e">
        <f>(C13*100)/B13</f>
        <v>#REF!</v>
      </c>
    </row>
    <row r="30" ht="12.75">
      <c r="A30" s="10"/>
    </row>
    <row r="31" ht="12.75">
      <c r="A31" s="9" t="s">
        <v>251</v>
      </c>
    </row>
    <row r="32" ht="12.75">
      <c r="A32" s="9"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tabColor theme="3"/>
  </sheetPr>
  <dimension ref="A1:L43"/>
  <sheetViews>
    <sheetView zoomScale="80" zoomScaleNormal="80" zoomScalePageLayoutView="0" workbookViewId="0" topLeftCell="A7">
      <selection activeCell="C17" sqref="C17:H17"/>
    </sheetView>
  </sheetViews>
  <sheetFormatPr defaultColWidth="14.421875" defaultRowHeight="15.75" customHeight="1"/>
  <cols>
    <col min="1" max="1" width="14.421875" style="45" customWidth="1"/>
    <col min="2" max="2" width="93.140625" style="45" customWidth="1"/>
    <col min="3" max="7" width="20.140625" style="45" customWidth="1"/>
    <col min="8" max="8" width="18.140625" style="45" customWidth="1"/>
    <col min="9" max="12" width="14.00390625" style="45" hidden="1" customWidth="1"/>
    <col min="13" max="16384" width="14.421875" style="45" customWidth="1"/>
  </cols>
  <sheetData>
    <row r="1" spans="1:8" s="29" customFormat="1" ht="33" customHeight="1" hidden="1">
      <c r="A1" s="257" t="s">
        <v>462</v>
      </c>
      <c r="B1" s="257"/>
      <c r="C1" s="257"/>
      <c r="D1" s="257"/>
      <c r="E1" s="257"/>
      <c r="F1" s="257"/>
      <c r="G1" s="257"/>
      <c r="H1" s="257"/>
    </row>
    <row r="2" spans="1:10" ht="119.25" customHeight="1">
      <c r="A2" s="264" t="s">
        <v>437</v>
      </c>
      <c r="B2" s="265"/>
      <c r="C2" s="265"/>
      <c r="D2" s="265"/>
      <c r="E2" s="265"/>
      <c r="F2" s="265"/>
      <c r="G2" s="265"/>
      <c r="H2" s="265"/>
      <c r="I2" s="266" t="s">
        <v>278</v>
      </c>
      <c r="J2" s="266"/>
    </row>
    <row r="3" spans="1:12" s="48" customFormat="1" ht="28.5" customHeight="1">
      <c r="A3" s="267" t="s">
        <v>66</v>
      </c>
      <c r="B3" s="267"/>
      <c r="C3" s="267"/>
      <c r="D3" s="267"/>
      <c r="E3" s="267"/>
      <c r="F3" s="267"/>
      <c r="G3" s="267"/>
      <c r="H3" s="267"/>
      <c r="I3" s="177"/>
      <c r="J3" s="177"/>
      <c r="K3" s="47"/>
      <c r="L3" s="47"/>
    </row>
    <row r="4" spans="1:12" s="48" customFormat="1" ht="28.5" customHeight="1">
      <c r="A4" s="201" t="s">
        <v>73</v>
      </c>
      <c r="B4" s="201" t="s">
        <v>99</v>
      </c>
      <c r="C4" s="261" t="s">
        <v>100</v>
      </c>
      <c r="D4" s="261"/>
      <c r="E4" s="261"/>
      <c r="F4" s="261"/>
      <c r="G4" s="261"/>
      <c r="H4" s="261"/>
      <c r="I4" s="217" t="s">
        <v>194</v>
      </c>
      <c r="J4" s="200" t="s">
        <v>195</v>
      </c>
      <c r="K4" s="47"/>
      <c r="L4" s="47"/>
    </row>
    <row r="5" spans="1:12" s="48" customFormat="1" ht="28.5" customHeight="1">
      <c r="A5" s="212">
        <v>31</v>
      </c>
      <c r="B5" s="22" t="s">
        <v>213</v>
      </c>
      <c r="C5" s="262">
        <v>19</v>
      </c>
      <c r="D5" s="262"/>
      <c r="E5" s="262"/>
      <c r="F5" s="262"/>
      <c r="G5" s="262"/>
      <c r="H5" s="262"/>
      <c r="I5" s="73">
        <f>COUNTIF(C5,"&gt;=0")</f>
        <v>1</v>
      </c>
      <c r="J5" s="200">
        <v>1</v>
      </c>
      <c r="K5" s="49" t="s">
        <v>273</v>
      </c>
      <c r="L5" s="49" t="s">
        <v>273</v>
      </c>
    </row>
    <row r="6" spans="1:12" s="48" customFormat="1" ht="28.5" customHeight="1">
      <c r="A6" s="212">
        <v>32</v>
      </c>
      <c r="B6" s="22" t="s">
        <v>214</v>
      </c>
      <c r="C6" s="262">
        <v>4</v>
      </c>
      <c r="D6" s="262"/>
      <c r="E6" s="262"/>
      <c r="F6" s="262"/>
      <c r="G6" s="262"/>
      <c r="H6" s="262"/>
      <c r="I6" s="73">
        <f>COUNTIF(C6,"&gt;=0")</f>
        <v>1</v>
      </c>
      <c r="J6" s="200">
        <v>1</v>
      </c>
      <c r="K6" s="49" t="s">
        <v>273</v>
      </c>
      <c r="L6" s="49" t="s">
        <v>273</v>
      </c>
    </row>
    <row r="7" spans="1:12" s="48" customFormat="1" ht="28.5" customHeight="1">
      <c r="A7" s="212">
        <v>33</v>
      </c>
      <c r="B7" s="22" t="s">
        <v>215</v>
      </c>
      <c r="C7" s="262">
        <v>82</v>
      </c>
      <c r="D7" s="262"/>
      <c r="E7" s="262"/>
      <c r="F7" s="262"/>
      <c r="G7" s="262"/>
      <c r="H7" s="262"/>
      <c r="I7" s="73">
        <f>COUNTIF(C7,"&gt;=0")</f>
        <v>1</v>
      </c>
      <c r="J7" s="200">
        <v>1</v>
      </c>
      <c r="K7" s="49" t="s">
        <v>273</v>
      </c>
      <c r="L7" s="49" t="s">
        <v>273</v>
      </c>
    </row>
    <row r="8" spans="1:12" s="48" customFormat="1" ht="28.5" customHeight="1">
      <c r="A8" s="212">
        <v>34</v>
      </c>
      <c r="B8" s="37" t="s">
        <v>289</v>
      </c>
      <c r="C8" s="184" t="s">
        <v>251</v>
      </c>
      <c r="D8" s="271"/>
      <c r="E8" s="272"/>
      <c r="F8" s="272"/>
      <c r="G8" s="272"/>
      <c r="H8" s="273"/>
      <c r="I8" s="73">
        <f>IF(C8="SIM OU NÃO?",0,1)</f>
        <v>1</v>
      </c>
      <c r="J8" s="200">
        <v>1</v>
      </c>
      <c r="K8" s="49"/>
      <c r="L8" s="49"/>
    </row>
    <row r="9" spans="1:12" s="48" customFormat="1" ht="28.5" customHeight="1">
      <c r="A9" s="212">
        <v>35</v>
      </c>
      <c r="B9" s="37" t="s">
        <v>1</v>
      </c>
      <c r="C9" s="263">
        <v>72287</v>
      </c>
      <c r="D9" s="263"/>
      <c r="E9" s="263"/>
      <c r="F9" s="263"/>
      <c r="G9" s="263"/>
      <c r="H9" s="263"/>
      <c r="I9" s="73">
        <f>COUNTIF(C9,"&gt;=0")</f>
        <v>1</v>
      </c>
      <c r="J9" s="200">
        <v>1</v>
      </c>
      <c r="K9" s="49" t="s">
        <v>273</v>
      </c>
      <c r="L9" s="49" t="s">
        <v>273</v>
      </c>
    </row>
    <row r="10" spans="1:12" s="48" customFormat="1" ht="28.5" customHeight="1">
      <c r="A10" s="212">
        <v>36</v>
      </c>
      <c r="B10" s="37" t="s">
        <v>218</v>
      </c>
      <c r="C10" s="262">
        <v>2</v>
      </c>
      <c r="D10" s="262"/>
      <c r="E10" s="262"/>
      <c r="F10" s="262"/>
      <c r="G10" s="262"/>
      <c r="H10" s="262"/>
      <c r="I10" s="73">
        <f>COUNTIF(C10,"&gt;=0")</f>
        <v>1</v>
      </c>
      <c r="J10" s="200">
        <v>1</v>
      </c>
      <c r="K10" s="49" t="s">
        <v>273</v>
      </c>
      <c r="L10" s="49" t="s">
        <v>273</v>
      </c>
    </row>
    <row r="11" spans="1:12" s="48" customFormat="1" ht="28.5" customHeight="1">
      <c r="A11" s="212">
        <v>37</v>
      </c>
      <c r="B11" s="37" t="s">
        <v>219</v>
      </c>
      <c r="C11" s="262">
        <v>1</v>
      </c>
      <c r="D11" s="262"/>
      <c r="E11" s="262"/>
      <c r="F11" s="262"/>
      <c r="G11" s="262"/>
      <c r="H11" s="262"/>
      <c r="I11" s="73">
        <f>COUNTIF(C11,"&gt;=0")</f>
        <v>1</v>
      </c>
      <c r="J11" s="200">
        <v>1</v>
      </c>
      <c r="K11" s="49" t="s">
        <v>273</v>
      </c>
      <c r="L11" s="49" t="s">
        <v>273</v>
      </c>
    </row>
    <row r="12" spans="1:12" s="176" customFormat="1" ht="28.5" customHeight="1">
      <c r="A12" s="261" t="s">
        <v>116</v>
      </c>
      <c r="B12" s="261"/>
      <c r="C12" s="100" t="s">
        <v>2</v>
      </c>
      <c r="D12" s="100" t="s">
        <v>3</v>
      </c>
      <c r="E12" s="100" t="s">
        <v>4</v>
      </c>
      <c r="F12" s="100" t="s">
        <v>5</v>
      </c>
      <c r="G12" s="100" t="s">
        <v>6</v>
      </c>
      <c r="H12" s="100" t="s">
        <v>7</v>
      </c>
      <c r="I12" s="74"/>
      <c r="J12" s="75"/>
      <c r="K12" s="102"/>
      <c r="L12" s="102"/>
    </row>
    <row r="13" spans="1:12" s="48" customFormat="1" ht="28.5" customHeight="1">
      <c r="A13" s="36">
        <v>38</v>
      </c>
      <c r="B13" s="37" t="s">
        <v>217</v>
      </c>
      <c r="C13" s="202">
        <v>0</v>
      </c>
      <c r="D13" s="202">
        <v>114</v>
      </c>
      <c r="E13" s="202">
        <v>25</v>
      </c>
      <c r="F13" s="202">
        <v>0</v>
      </c>
      <c r="G13" s="202">
        <v>0</v>
      </c>
      <c r="H13" s="202">
        <v>8</v>
      </c>
      <c r="I13" s="73">
        <f aca="true" t="shared" si="0" ref="I13:I22">COUNTIF(C13:H13,"&gt;=0")</f>
        <v>6</v>
      </c>
      <c r="J13" s="200">
        <v>6</v>
      </c>
      <c r="K13" s="49" t="s">
        <v>273</v>
      </c>
      <c r="L13" s="49" t="s">
        <v>273</v>
      </c>
    </row>
    <row r="14" spans="1:12" s="48" customFormat="1" ht="28.5" customHeight="1">
      <c r="A14" s="212">
        <v>39</v>
      </c>
      <c r="B14" s="37" t="s">
        <v>220</v>
      </c>
      <c r="C14" s="202"/>
      <c r="D14" s="202">
        <v>30</v>
      </c>
      <c r="E14" s="202"/>
      <c r="F14" s="202"/>
      <c r="G14" s="202"/>
      <c r="H14" s="202">
        <v>2</v>
      </c>
      <c r="I14" s="73">
        <f t="shared" si="0"/>
        <v>2</v>
      </c>
      <c r="J14" s="200">
        <v>6</v>
      </c>
      <c r="K14" s="49" t="s">
        <v>273</v>
      </c>
      <c r="L14" s="49" t="s">
        <v>273</v>
      </c>
    </row>
    <row r="15" spans="1:12" s="48" customFormat="1" ht="28.5" customHeight="1">
      <c r="A15" s="212">
        <v>40</v>
      </c>
      <c r="B15" s="25" t="s">
        <v>107</v>
      </c>
      <c r="C15" s="202">
        <v>0</v>
      </c>
      <c r="D15" s="202">
        <v>3</v>
      </c>
      <c r="E15" s="202">
        <v>0</v>
      </c>
      <c r="F15" s="202">
        <v>0</v>
      </c>
      <c r="G15" s="202">
        <v>0</v>
      </c>
      <c r="H15" s="202">
        <v>0</v>
      </c>
      <c r="I15" s="73">
        <f t="shared" si="0"/>
        <v>6</v>
      </c>
      <c r="J15" s="200">
        <v>6</v>
      </c>
      <c r="K15" s="49" t="s">
        <v>273</v>
      </c>
      <c r="L15" s="49" t="s">
        <v>273</v>
      </c>
    </row>
    <row r="16" spans="1:12" s="48" customFormat="1" ht="28.5" customHeight="1">
      <c r="A16" s="212">
        <v>41</v>
      </c>
      <c r="B16" s="25" t="s">
        <v>103</v>
      </c>
      <c r="C16" s="202">
        <v>0</v>
      </c>
      <c r="D16" s="202">
        <v>0</v>
      </c>
      <c r="E16" s="202">
        <v>0</v>
      </c>
      <c r="F16" s="202">
        <v>0</v>
      </c>
      <c r="G16" s="202">
        <v>0</v>
      </c>
      <c r="H16" s="202">
        <v>0</v>
      </c>
      <c r="I16" s="73">
        <f t="shared" si="0"/>
        <v>6</v>
      </c>
      <c r="J16" s="200">
        <v>6</v>
      </c>
      <c r="K16" s="49" t="s">
        <v>273</v>
      </c>
      <c r="L16" s="49" t="s">
        <v>273</v>
      </c>
    </row>
    <row r="17" spans="1:12" s="48" customFormat="1" ht="28.5" customHeight="1">
      <c r="A17" s="36">
        <v>42</v>
      </c>
      <c r="B17" s="22" t="s">
        <v>176</v>
      </c>
      <c r="C17" s="268">
        <v>10</v>
      </c>
      <c r="D17" s="269"/>
      <c r="E17" s="269"/>
      <c r="F17" s="269"/>
      <c r="G17" s="269"/>
      <c r="H17" s="270"/>
      <c r="I17" s="73">
        <f>COUNTIF(C17,"&gt;=0")</f>
        <v>1</v>
      </c>
      <c r="J17" s="205">
        <v>1</v>
      </c>
      <c r="K17" s="49" t="s">
        <v>273</v>
      </c>
      <c r="L17" s="49" t="s">
        <v>273</v>
      </c>
    </row>
    <row r="18" spans="1:12" s="48" customFormat="1" ht="28.5" customHeight="1">
      <c r="A18" s="212">
        <v>43</v>
      </c>
      <c r="B18" s="22" t="s">
        <v>216</v>
      </c>
      <c r="C18" s="202">
        <v>2</v>
      </c>
      <c r="D18" s="202"/>
      <c r="E18" s="202">
        <v>8</v>
      </c>
      <c r="F18" s="202">
        <v>10</v>
      </c>
      <c r="G18" s="202"/>
      <c r="H18" s="202"/>
      <c r="I18" s="73">
        <f t="shared" si="0"/>
        <v>3</v>
      </c>
      <c r="J18" s="200">
        <v>6</v>
      </c>
      <c r="K18" s="49" t="s">
        <v>273</v>
      </c>
      <c r="L18" s="49" t="s">
        <v>273</v>
      </c>
    </row>
    <row r="19" spans="1:12" s="48" customFormat="1" ht="28.5" customHeight="1">
      <c r="A19" s="212">
        <v>44</v>
      </c>
      <c r="B19" s="26" t="s">
        <v>101</v>
      </c>
      <c r="C19" s="202">
        <v>0</v>
      </c>
      <c r="D19" s="202">
        <v>0</v>
      </c>
      <c r="E19" s="202">
        <v>0</v>
      </c>
      <c r="F19" s="202">
        <v>0</v>
      </c>
      <c r="G19" s="202">
        <v>0</v>
      </c>
      <c r="H19" s="202">
        <v>0</v>
      </c>
      <c r="I19" s="73">
        <f t="shared" si="0"/>
        <v>6</v>
      </c>
      <c r="J19" s="200">
        <v>6</v>
      </c>
      <c r="K19" s="49" t="s">
        <v>273</v>
      </c>
      <c r="L19" s="49" t="s">
        <v>273</v>
      </c>
    </row>
    <row r="20" spans="1:12" s="48" customFormat="1" ht="28.5" customHeight="1">
      <c r="A20" s="212">
        <v>45</v>
      </c>
      <c r="B20" s="26" t="s">
        <v>102</v>
      </c>
      <c r="C20" s="202">
        <v>0</v>
      </c>
      <c r="D20" s="202">
        <v>0</v>
      </c>
      <c r="E20" s="202">
        <v>0</v>
      </c>
      <c r="F20" s="202">
        <v>0</v>
      </c>
      <c r="G20" s="202">
        <v>0</v>
      </c>
      <c r="H20" s="202">
        <v>0</v>
      </c>
      <c r="I20" s="73">
        <f t="shared" si="0"/>
        <v>6</v>
      </c>
      <c r="J20" s="200">
        <v>6</v>
      </c>
      <c r="K20" s="49" t="s">
        <v>273</v>
      </c>
      <c r="L20" s="49" t="s">
        <v>273</v>
      </c>
    </row>
    <row r="21" spans="1:12" s="48" customFormat="1" ht="28.5" customHeight="1">
      <c r="A21" s="36">
        <v>46</v>
      </c>
      <c r="B21" s="26" t="s">
        <v>104</v>
      </c>
      <c r="C21" s="202">
        <v>0</v>
      </c>
      <c r="D21" s="202">
        <v>35</v>
      </c>
      <c r="E21" s="202">
        <v>3</v>
      </c>
      <c r="F21" s="202">
        <v>0</v>
      </c>
      <c r="G21" s="202">
        <v>0</v>
      </c>
      <c r="H21" s="202"/>
      <c r="I21" s="73">
        <f t="shared" si="0"/>
        <v>5</v>
      </c>
      <c r="J21" s="200">
        <v>6</v>
      </c>
      <c r="K21" s="49" t="s">
        <v>273</v>
      </c>
      <c r="L21" s="49" t="s">
        <v>273</v>
      </c>
    </row>
    <row r="22" spans="1:12" s="48" customFormat="1" ht="28.5" customHeight="1">
      <c r="A22" s="212">
        <v>47</v>
      </c>
      <c r="B22" s="26" t="s">
        <v>105</v>
      </c>
      <c r="C22" s="202">
        <v>0</v>
      </c>
      <c r="D22" s="202"/>
      <c r="E22" s="202">
        <v>7</v>
      </c>
      <c r="F22" s="202"/>
      <c r="G22" s="202"/>
      <c r="H22" s="202"/>
      <c r="I22" s="73">
        <f t="shared" si="0"/>
        <v>2</v>
      </c>
      <c r="J22" s="200">
        <v>6</v>
      </c>
      <c r="K22" s="49" t="s">
        <v>273</v>
      </c>
      <c r="L22" s="49" t="s">
        <v>273</v>
      </c>
    </row>
    <row r="23" spans="1:12" s="48" customFormat="1" ht="28.5" customHeight="1">
      <c r="A23" s="212">
        <v>48</v>
      </c>
      <c r="B23" s="26" t="s">
        <v>106</v>
      </c>
      <c r="C23" s="202"/>
      <c r="D23" s="202"/>
      <c r="E23" s="202">
        <v>7</v>
      </c>
      <c r="F23" s="202"/>
      <c r="G23" s="202"/>
      <c r="H23" s="202"/>
      <c r="I23" s="73">
        <f>COUNTIF(C23:H23,"&gt;=0")</f>
        <v>1</v>
      </c>
      <c r="J23" s="200">
        <v>6</v>
      </c>
      <c r="K23" s="49" t="s">
        <v>273</v>
      </c>
      <c r="L23" s="49" t="s">
        <v>273</v>
      </c>
    </row>
    <row r="24" spans="1:12" s="48" customFormat="1" ht="15.75" hidden="1">
      <c r="A24" s="38"/>
      <c r="B24" s="259" t="s">
        <v>186</v>
      </c>
      <c r="C24" s="260"/>
      <c r="D24" s="260"/>
      <c r="E24" s="260"/>
      <c r="F24" s="260"/>
      <c r="G24" s="260"/>
      <c r="H24" s="260"/>
      <c r="I24" s="200">
        <f>SUM(I5:I23)</f>
        <v>51</v>
      </c>
      <c r="J24" s="200">
        <f>SUM(J5:J23)</f>
        <v>68</v>
      </c>
      <c r="K24" s="47"/>
      <c r="L24" s="47"/>
    </row>
    <row r="25" spans="1:12" ht="15.75" hidden="1">
      <c r="A25" s="76" t="s">
        <v>369</v>
      </c>
      <c r="B25" s="46"/>
      <c r="C25" s="46"/>
      <c r="D25" s="46"/>
      <c r="E25" s="46"/>
      <c r="F25" s="46"/>
      <c r="G25" s="46"/>
      <c r="H25" s="46"/>
      <c r="I25" s="46"/>
      <c r="J25" s="46"/>
      <c r="K25" s="46"/>
      <c r="L25" s="46"/>
    </row>
    <row r="26" spans="1:12" ht="15.75" hidden="1">
      <c r="A26" s="77" t="s">
        <v>251</v>
      </c>
      <c r="B26" s="46"/>
      <c r="C26" s="46"/>
      <c r="D26" s="46"/>
      <c r="E26" s="46"/>
      <c r="F26" s="46"/>
      <c r="G26" s="46"/>
      <c r="H26" s="46"/>
      <c r="I26" s="46"/>
      <c r="J26" s="46"/>
      <c r="K26" s="46"/>
      <c r="L26" s="46"/>
    </row>
    <row r="27" spans="1:12" ht="15.75" hidden="1">
      <c r="A27" s="77" t="s">
        <v>252</v>
      </c>
      <c r="B27" s="46"/>
      <c r="C27" s="46"/>
      <c r="D27" s="46"/>
      <c r="E27" s="46"/>
      <c r="F27" s="46"/>
      <c r="G27" s="46"/>
      <c r="H27" s="46"/>
      <c r="I27" s="46"/>
      <c r="J27" s="46"/>
      <c r="K27" s="46"/>
      <c r="L27" s="46"/>
    </row>
    <row r="28" spans="1:12" ht="15.75" customHeight="1" hidden="1">
      <c r="A28" s="46"/>
      <c r="B28" s="46"/>
      <c r="C28" s="46"/>
      <c r="D28" s="46"/>
      <c r="E28" s="46"/>
      <c r="F28" s="46"/>
      <c r="G28" s="46"/>
      <c r="H28" s="46"/>
      <c r="I28" s="46"/>
      <c r="J28" s="46"/>
      <c r="K28" s="46"/>
      <c r="L28" s="46"/>
    </row>
    <row r="29" spans="1:12" ht="15.75" customHeight="1" hidden="1">
      <c r="A29" s="46"/>
      <c r="B29" s="46"/>
      <c r="C29" s="46"/>
      <c r="D29" s="46"/>
      <c r="E29" s="46"/>
      <c r="F29" s="46"/>
      <c r="G29" s="46"/>
      <c r="H29" s="46"/>
      <c r="I29" s="46"/>
      <c r="J29" s="46"/>
      <c r="K29" s="46"/>
      <c r="L29" s="46"/>
    </row>
    <row r="30" spans="1:12" ht="15.75" customHeight="1" hidden="1">
      <c r="A30" s="46"/>
      <c r="B30" s="46"/>
      <c r="C30" s="46"/>
      <c r="D30" s="46"/>
      <c r="E30" s="46"/>
      <c r="F30" s="46"/>
      <c r="G30" s="46"/>
      <c r="H30" s="46"/>
      <c r="I30" s="46"/>
      <c r="J30" s="46"/>
      <c r="K30" s="46"/>
      <c r="L30" s="46"/>
    </row>
    <row r="31" spans="1:12" ht="15.75" customHeight="1" hidden="1">
      <c r="A31" s="46"/>
      <c r="B31" s="46"/>
      <c r="C31" s="46"/>
      <c r="D31" s="46"/>
      <c r="E31" s="46"/>
      <c r="F31" s="46"/>
      <c r="G31" s="46"/>
      <c r="H31" s="46"/>
      <c r="I31" s="46"/>
      <c r="J31" s="46"/>
      <c r="K31" s="46"/>
      <c r="L31" s="46"/>
    </row>
    <row r="32" spans="1:12" ht="15.75" customHeight="1" hidden="1">
      <c r="A32" s="46"/>
      <c r="B32" s="46"/>
      <c r="C32" s="46"/>
      <c r="D32" s="46"/>
      <c r="E32" s="46"/>
      <c r="F32" s="46"/>
      <c r="G32" s="46"/>
      <c r="H32" s="46"/>
      <c r="I32" s="46"/>
      <c r="J32" s="46"/>
      <c r="K32" s="46"/>
      <c r="L32" s="46"/>
    </row>
    <row r="33" spans="1:12" ht="15.75" customHeight="1" hidden="1">
      <c r="A33" s="46"/>
      <c r="B33" s="46"/>
      <c r="C33" s="46"/>
      <c r="D33" s="46"/>
      <c r="E33" s="46"/>
      <c r="F33" s="46"/>
      <c r="G33" s="46"/>
      <c r="H33" s="46"/>
      <c r="I33" s="46"/>
      <c r="J33" s="46"/>
      <c r="K33" s="46"/>
      <c r="L33" s="46"/>
    </row>
    <row r="34" spans="1:12" ht="15.75" customHeight="1" hidden="1">
      <c r="A34" s="46"/>
      <c r="B34" s="46"/>
      <c r="C34" s="46"/>
      <c r="D34" s="46"/>
      <c r="E34" s="46"/>
      <c r="F34" s="46"/>
      <c r="G34" s="46"/>
      <c r="H34" s="46"/>
      <c r="I34" s="46"/>
      <c r="J34" s="46"/>
      <c r="K34" s="46"/>
      <c r="L34" s="46"/>
    </row>
    <row r="35" spans="1:12" ht="15.75" customHeight="1">
      <c r="A35" s="46"/>
      <c r="B35" s="46"/>
      <c r="C35" s="46"/>
      <c r="D35" s="46"/>
      <c r="E35" s="46"/>
      <c r="F35" s="46"/>
      <c r="G35" s="46"/>
      <c r="H35" s="46"/>
      <c r="I35" s="46"/>
      <c r="J35" s="46"/>
      <c r="K35" s="46"/>
      <c r="L35" s="46"/>
    </row>
    <row r="36" spans="1:12" ht="15.75" customHeight="1">
      <c r="A36" s="46"/>
      <c r="B36" s="46"/>
      <c r="C36" s="46"/>
      <c r="D36" s="46"/>
      <c r="E36" s="46"/>
      <c r="F36" s="46"/>
      <c r="G36" s="46"/>
      <c r="H36" s="46"/>
      <c r="I36" s="46"/>
      <c r="J36" s="46"/>
      <c r="K36" s="46"/>
      <c r="L36" s="46"/>
    </row>
    <row r="37" spans="1:12" ht="15.75" customHeight="1">
      <c r="A37" s="46"/>
      <c r="B37" s="46"/>
      <c r="C37" s="46"/>
      <c r="D37" s="46"/>
      <c r="E37" s="46"/>
      <c r="F37" s="46"/>
      <c r="G37" s="46"/>
      <c r="H37" s="46"/>
      <c r="I37" s="46"/>
      <c r="J37" s="46"/>
      <c r="K37" s="46"/>
      <c r="L37" s="46"/>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spans="1:12" ht="15.75" customHeight="1">
      <c r="A41" s="46"/>
      <c r="B41" s="46"/>
      <c r="C41" s="46"/>
      <c r="D41" s="46"/>
      <c r="E41" s="46"/>
      <c r="F41" s="46"/>
      <c r="G41" s="46"/>
      <c r="H41" s="46"/>
      <c r="I41" s="46"/>
      <c r="J41" s="46"/>
      <c r="K41" s="46"/>
      <c r="L41" s="46"/>
    </row>
    <row r="42" spans="1:12" ht="15.75" customHeight="1">
      <c r="A42" s="46"/>
      <c r="B42" s="46"/>
      <c r="C42" s="46"/>
      <c r="D42" s="46"/>
      <c r="E42" s="46"/>
      <c r="F42" s="46"/>
      <c r="G42" s="46"/>
      <c r="H42" s="46"/>
      <c r="I42" s="46"/>
      <c r="J42" s="46"/>
      <c r="K42" s="46"/>
      <c r="L42" s="46"/>
    </row>
    <row r="43" spans="1:10" ht="15.75" customHeight="1">
      <c r="A43" s="46"/>
      <c r="B43" s="46"/>
      <c r="C43" s="46"/>
      <c r="D43" s="46"/>
      <c r="E43" s="46"/>
      <c r="F43" s="46"/>
      <c r="G43" s="46"/>
      <c r="H43" s="46"/>
      <c r="I43" s="46"/>
      <c r="J43" s="46"/>
    </row>
  </sheetData>
  <sheetProtection password="F786" sheet="1" selectLockedCells="1"/>
  <mergeCells count="15">
    <mergeCell ref="I2:J2"/>
    <mergeCell ref="A3:H3"/>
    <mergeCell ref="C11:H11"/>
    <mergeCell ref="C5:H5"/>
    <mergeCell ref="C17:H17"/>
    <mergeCell ref="D8:H8"/>
    <mergeCell ref="A1:H1"/>
    <mergeCell ref="B24:H24"/>
    <mergeCell ref="A12:B12"/>
    <mergeCell ref="C4:H4"/>
    <mergeCell ref="C6:H6"/>
    <mergeCell ref="C7:H7"/>
    <mergeCell ref="C9:H9"/>
    <mergeCell ref="C10:H10"/>
    <mergeCell ref="A2:H2"/>
  </mergeCells>
  <dataValidations count="3">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5:H7 C13:H23 C10:H11">
      <formula1>0</formula1>
    </dataValidation>
    <dataValidation type="whole" operator="greaterThanOrEqual" allowBlank="1" showInputMessage="1" showErrorMessage="1" errorTitle="Conteúdo Inválido" error="Digite apenas números ou deixe em branco." sqref="C9:H9">
      <formula1>0</formula1>
    </dataValidation>
  </dataValidations>
  <printOptions/>
  <pageMargins left="0.5118110236220472" right="0.5118110236220472" top="0.7874015748031497" bottom="0.7874015748031497" header="0.31496062992125984" footer="0.31496062992125984"/>
  <pageSetup fitToWidth="2" horizontalDpi="600" verticalDpi="600" orientation="landscape" paperSize="8" scale="85" r:id="rId1"/>
</worksheet>
</file>

<file path=xl/worksheets/sheet3.xml><?xml version="1.0" encoding="utf-8"?>
<worksheet xmlns="http://schemas.openxmlformats.org/spreadsheetml/2006/main" xmlns:r="http://schemas.openxmlformats.org/officeDocument/2006/relationships">
  <sheetPr codeName="Plan3">
    <tabColor rgb="FF002060"/>
    <pageSetUpPr fitToPage="1"/>
  </sheetPr>
  <dimension ref="A1:P47"/>
  <sheetViews>
    <sheetView zoomScale="90" zoomScaleNormal="90" zoomScalePageLayoutView="0" workbookViewId="0" topLeftCell="A7">
      <selection activeCell="C14" sqref="C14"/>
    </sheetView>
  </sheetViews>
  <sheetFormatPr defaultColWidth="14.421875" defaultRowHeight="15.75" customHeight="1"/>
  <cols>
    <col min="1" max="1" width="14.421875" style="48" customWidth="1"/>
    <col min="2" max="2" width="89.00390625" style="48" customWidth="1"/>
    <col min="3" max="3" width="14.7109375" style="48" customWidth="1"/>
    <col min="4" max="4" width="13.8515625" style="48" customWidth="1"/>
    <col min="5" max="5" width="9.7109375" style="48" hidden="1" customWidth="1"/>
    <col min="6" max="6" width="9.28125" style="48" hidden="1" customWidth="1"/>
    <col min="7" max="7" width="7.28125" style="48" hidden="1" customWidth="1"/>
    <col min="8" max="8" width="10.00390625" style="48" hidden="1" customWidth="1"/>
    <col min="9" max="16384" width="14.421875" style="48" customWidth="1"/>
  </cols>
  <sheetData>
    <row r="1" spans="1:4" s="29" customFormat="1" ht="33" customHeight="1" hidden="1">
      <c r="A1" s="257" t="s">
        <v>462</v>
      </c>
      <c r="B1" s="257"/>
      <c r="C1" s="257"/>
      <c r="D1" s="257"/>
    </row>
    <row r="2" spans="1:8" ht="128.25" customHeight="1">
      <c r="A2" s="280" t="s">
        <v>436</v>
      </c>
      <c r="B2" s="281"/>
      <c r="C2" s="281"/>
      <c r="D2" s="282"/>
      <c r="E2" s="266" t="s">
        <v>278</v>
      </c>
      <c r="F2" s="266"/>
      <c r="H2" s="59"/>
    </row>
    <row r="3" spans="1:13" ht="21">
      <c r="A3" s="284" t="s">
        <v>67</v>
      </c>
      <c r="B3" s="285"/>
      <c r="C3" s="285"/>
      <c r="D3" s="286"/>
      <c r="E3" s="185"/>
      <c r="F3" s="186"/>
      <c r="G3" s="47"/>
      <c r="H3" s="47"/>
      <c r="I3" s="47"/>
      <c r="J3" s="47"/>
      <c r="K3" s="47"/>
      <c r="L3" s="47"/>
      <c r="M3" s="47"/>
    </row>
    <row r="4" spans="1:13" s="39" customFormat="1" ht="21" customHeight="1">
      <c r="A4" s="261" t="s">
        <v>73</v>
      </c>
      <c r="B4" s="261" t="s">
        <v>99</v>
      </c>
      <c r="C4" s="261" t="s">
        <v>0</v>
      </c>
      <c r="D4" s="261"/>
      <c r="E4" s="274" t="s">
        <v>194</v>
      </c>
      <c r="F4" s="276" t="s">
        <v>195</v>
      </c>
      <c r="G4" s="38"/>
      <c r="H4" s="38"/>
      <c r="I4" s="38"/>
      <c r="J4" s="38"/>
      <c r="K4" s="38"/>
      <c r="L4" s="38"/>
      <c r="M4" s="38"/>
    </row>
    <row r="5" spans="1:13" s="39" customFormat="1" ht="18.75" customHeight="1">
      <c r="A5" s="261"/>
      <c r="B5" s="261"/>
      <c r="C5" s="201" t="s">
        <v>253</v>
      </c>
      <c r="D5" s="201" t="s">
        <v>254</v>
      </c>
      <c r="E5" s="275"/>
      <c r="F5" s="259"/>
      <c r="G5" s="38"/>
      <c r="H5" s="38"/>
      <c r="I5" s="38"/>
      <c r="J5" s="38"/>
      <c r="K5" s="38"/>
      <c r="L5" s="38"/>
      <c r="M5" s="38"/>
    </row>
    <row r="6" spans="1:13" s="39" customFormat="1" ht="21" customHeight="1">
      <c r="A6" s="212">
        <v>49</v>
      </c>
      <c r="B6" s="22" t="s">
        <v>221</v>
      </c>
      <c r="C6" s="182">
        <v>6</v>
      </c>
      <c r="D6" s="182">
        <v>6</v>
      </c>
      <c r="E6" s="78">
        <f>IF(OR($C$6=0,$C$7=0),0,IF(AND($C$6=0,D6&gt;=0),0,IF(AND($C$6&gt;0,D6=0),1,IF(AND($C$6&gt;0,D6&gt;0),2))))</f>
        <v>2</v>
      </c>
      <c r="F6" s="200">
        <v>2</v>
      </c>
      <c r="G6" s="38" t="s">
        <v>198</v>
      </c>
      <c r="H6" s="38" t="s">
        <v>361</v>
      </c>
      <c r="I6" s="38"/>
      <c r="J6" s="38"/>
      <c r="K6" s="38"/>
      <c r="L6" s="38"/>
      <c r="M6" s="38"/>
    </row>
    <row r="7" spans="1:13" s="39" customFormat="1" ht="21" customHeight="1">
      <c r="A7" s="212">
        <v>50</v>
      </c>
      <c r="B7" s="22" t="s">
        <v>222</v>
      </c>
      <c r="C7" s="182">
        <v>6</v>
      </c>
      <c r="D7" s="182">
        <v>6</v>
      </c>
      <c r="E7" s="78">
        <f>IF(OR($C$6=0,$C$7=0),0,IF(AND($C$7=0,D7&gt;=0),0,IF(AND($C$7&gt;0,D7=0),1,IF(AND($C$7&gt;0,D7&gt;0),2))))</f>
        <v>2</v>
      </c>
      <c r="F7" s="200">
        <v>2</v>
      </c>
      <c r="G7" s="38" t="s">
        <v>198</v>
      </c>
      <c r="H7" s="38" t="s">
        <v>361</v>
      </c>
      <c r="I7" s="38"/>
      <c r="J7" s="38"/>
      <c r="K7" s="38"/>
      <c r="L7" s="38"/>
      <c r="M7" s="38"/>
    </row>
    <row r="8" spans="1:13" s="39" customFormat="1" ht="21" customHeight="1">
      <c r="A8" s="212">
        <v>51</v>
      </c>
      <c r="B8" s="22" t="s">
        <v>227</v>
      </c>
      <c r="C8" s="214" t="s">
        <v>251</v>
      </c>
      <c r="D8" s="65"/>
      <c r="E8" s="40">
        <f>IF(AND(C6=0,C7=0),0,IF(OR(C6=0,C7=0),0,IF(C8="SIM OU NÃO?",0,1)))</f>
        <v>1</v>
      </c>
      <c r="F8" s="200">
        <v>1</v>
      </c>
      <c r="G8" s="38"/>
      <c r="H8" s="38" t="s">
        <v>362</v>
      </c>
      <c r="I8" s="38"/>
      <c r="J8" s="38"/>
      <c r="K8" s="38"/>
      <c r="L8" s="38"/>
      <c r="M8" s="38"/>
    </row>
    <row r="9" spans="1:13" s="39" customFormat="1" ht="21" customHeight="1">
      <c r="A9" s="212">
        <v>52</v>
      </c>
      <c r="B9" s="22" t="s">
        <v>223</v>
      </c>
      <c r="C9" s="283">
        <v>12</v>
      </c>
      <c r="D9" s="283"/>
      <c r="E9" s="187">
        <f>IF(AND(C9&gt;0,$C$6=0),0,IF(OR($C$6=0,$C$7=0),0,IF(C9=0,0,1)))</f>
        <v>1</v>
      </c>
      <c r="F9" s="200">
        <v>1</v>
      </c>
      <c r="G9" s="38" t="s">
        <v>198</v>
      </c>
      <c r="H9" s="38"/>
      <c r="I9" s="38"/>
      <c r="J9" s="38"/>
      <c r="K9" s="38"/>
      <c r="L9" s="38"/>
      <c r="M9" s="38"/>
    </row>
    <row r="10" spans="1:13" s="39" customFormat="1" ht="21" customHeight="1">
      <c r="A10" s="212">
        <v>53</v>
      </c>
      <c r="B10" s="22" t="s">
        <v>224</v>
      </c>
      <c r="C10" s="283">
        <v>1</v>
      </c>
      <c r="D10" s="283"/>
      <c r="E10" s="187">
        <f>IF(AND(C10&gt;=0,$C$6=0),0,IF(OR($C$6=0,$C$7=0),0,IF(C10=0,0,1)))</f>
        <v>1</v>
      </c>
      <c r="F10" s="200">
        <v>1</v>
      </c>
      <c r="G10" s="38" t="s">
        <v>361</v>
      </c>
      <c r="H10" s="38"/>
      <c r="I10" s="38"/>
      <c r="J10" s="38"/>
      <c r="K10" s="38"/>
      <c r="L10" s="38"/>
      <c r="M10" s="38"/>
    </row>
    <row r="11" spans="1:13" s="39" customFormat="1" ht="21" customHeight="1">
      <c r="A11" s="212">
        <v>54</v>
      </c>
      <c r="B11" s="22" t="s">
        <v>108</v>
      </c>
      <c r="C11" s="283">
        <v>14</v>
      </c>
      <c r="D11" s="283"/>
      <c r="E11" s="187">
        <f>IF(AND(C11&gt;=0,$C$6=0),0,IF(OR($C$6=0,$C$7=0),0,IF(C11=0,0,1)))</f>
        <v>1</v>
      </c>
      <c r="F11" s="200">
        <v>1</v>
      </c>
      <c r="G11" s="38" t="s">
        <v>361</v>
      </c>
      <c r="H11" s="38"/>
      <c r="I11" s="38"/>
      <c r="J11" s="38"/>
      <c r="K11" s="38"/>
      <c r="L11" s="38"/>
      <c r="M11" s="38"/>
    </row>
    <row r="12" spans="1:16" s="39" customFormat="1" ht="21" customHeight="1">
      <c r="A12" s="212">
        <v>55</v>
      </c>
      <c r="B12" s="22" t="s">
        <v>225</v>
      </c>
      <c r="C12" s="283">
        <v>0</v>
      </c>
      <c r="D12" s="283"/>
      <c r="E12" s="187">
        <f>IF(AND(C12&gt;=0,$C$6=0),0,IF(OR($C$6=0,$C$7=0),0,IF(C12=0,0,1)))</f>
        <v>0</v>
      </c>
      <c r="F12" s="200">
        <v>1</v>
      </c>
      <c r="G12" s="38" t="s">
        <v>361</v>
      </c>
      <c r="H12" s="38"/>
      <c r="I12" s="38"/>
      <c r="J12" s="38"/>
      <c r="K12" s="38"/>
      <c r="L12" s="38"/>
      <c r="M12" s="38"/>
      <c r="P12" s="188"/>
    </row>
    <row r="13" spans="1:13" s="39" customFormat="1" ht="21" customHeight="1">
      <c r="A13" s="212">
        <v>56</v>
      </c>
      <c r="B13" s="22" t="s">
        <v>226</v>
      </c>
      <c r="C13" s="283">
        <v>0</v>
      </c>
      <c r="D13" s="283"/>
      <c r="E13" s="187">
        <f>IF(AND(C13&gt;=0,$C$6=0),0,IF(OR($C$6=0,$C$7=0),0,IF(C13=0,0,1)))</f>
        <v>0</v>
      </c>
      <c r="F13" s="200">
        <v>1</v>
      </c>
      <c r="G13" s="38" t="s">
        <v>361</v>
      </c>
      <c r="H13" s="38"/>
      <c r="I13" s="38"/>
      <c r="J13" s="38"/>
      <c r="K13" s="38"/>
      <c r="L13" s="38"/>
      <c r="M13" s="38"/>
    </row>
    <row r="14" spans="1:13" s="39" customFormat="1" ht="21" customHeight="1">
      <c r="A14" s="212">
        <v>57</v>
      </c>
      <c r="B14" s="37" t="s">
        <v>228</v>
      </c>
      <c r="C14" s="214" t="s">
        <v>251</v>
      </c>
      <c r="D14" s="65"/>
      <c r="E14" s="187">
        <f>IF(AND(C6=0,C7=0),0,IF(OR(C6=0,C7=0),0,IF(C14="SIM OU NÃO?",0,1)))</f>
        <v>1</v>
      </c>
      <c r="F14" s="200">
        <v>1</v>
      </c>
      <c r="H14" s="38" t="s">
        <v>362</v>
      </c>
      <c r="I14" s="38"/>
      <c r="J14" s="38"/>
      <c r="K14" s="38"/>
      <c r="L14" s="38"/>
      <c r="M14" s="38"/>
    </row>
    <row r="15" spans="1:13" ht="23.25" customHeight="1" hidden="1">
      <c r="A15" s="277"/>
      <c r="B15" s="278"/>
      <c r="C15" s="278"/>
      <c r="D15" s="279"/>
      <c r="E15" s="189">
        <f>SUM(E6:E14)</f>
        <v>9</v>
      </c>
      <c r="F15" s="200">
        <f>SUM(F6:F14)</f>
        <v>11</v>
      </c>
      <c r="G15" s="47"/>
      <c r="H15" s="47"/>
      <c r="I15" s="47"/>
      <c r="J15" s="47"/>
      <c r="K15" s="47"/>
      <c r="L15" s="47"/>
      <c r="M15" s="47"/>
    </row>
    <row r="16" spans="1:13" ht="15.75" customHeight="1" hidden="1">
      <c r="A16" s="47"/>
      <c r="B16" s="47"/>
      <c r="C16" s="47"/>
      <c r="D16" s="47"/>
      <c r="E16" s="47"/>
      <c r="F16" s="47"/>
      <c r="G16" s="47"/>
      <c r="H16" s="47"/>
      <c r="I16" s="47"/>
      <c r="J16" s="47"/>
      <c r="K16" s="47"/>
      <c r="L16" s="47"/>
      <c r="M16" s="47"/>
    </row>
    <row r="17" spans="1:13" ht="15.75" customHeight="1" hidden="1">
      <c r="A17" s="47"/>
      <c r="B17" s="47"/>
      <c r="C17" s="47"/>
      <c r="D17" s="47"/>
      <c r="E17" s="47"/>
      <c r="F17" s="47"/>
      <c r="G17" s="47"/>
      <c r="H17" s="47"/>
      <c r="I17" s="47"/>
      <c r="J17" s="47"/>
      <c r="K17" s="47"/>
      <c r="L17" s="47"/>
      <c r="M17" s="47"/>
    </row>
    <row r="18" spans="1:13" ht="15.75" hidden="1">
      <c r="A18" s="76" t="s">
        <v>369</v>
      </c>
      <c r="B18" s="47"/>
      <c r="C18" s="47"/>
      <c r="D18" s="47"/>
      <c r="E18" s="47"/>
      <c r="F18" s="47"/>
      <c r="G18" s="47"/>
      <c r="H18" s="47"/>
      <c r="I18" s="47"/>
      <c r="J18" s="47"/>
      <c r="K18" s="47"/>
      <c r="L18" s="47"/>
      <c r="M18" s="47"/>
    </row>
    <row r="19" spans="1:13" ht="15.75" hidden="1">
      <c r="A19" s="77" t="s">
        <v>251</v>
      </c>
      <c r="B19" s="47"/>
      <c r="C19" s="47"/>
      <c r="D19" s="47"/>
      <c r="E19" s="47"/>
      <c r="F19" s="47"/>
      <c r="G19" s="47"/>
      <c r="H19" s="47"/>
      <c r="I19" s="47"/>
      <c r="J19" s="47"/>
      <c r="K19" s="47"/>
      <c r="L19" s="47"/>
      <c r="M19" s="47"/>
    </row>
    <row r="20" spans="1:13" ht="15.75" hidden="1">
      <c r="A20" s="77" t="s">
        <v>252</v>
      </c>
      <c r="B20" s="47"/>
      <c r="C20" s="47"/>
      <c r="D20" s="47"/>
      <c r="E20" s="47"/>
      <c r="F20" s="47"/>
      <c r="G20" s="47"/>
      <c r="H20" s="47"/>
      <c r="I20" s="47"/>
      <c r="J20" s="47"/>
      <c r="K20" s="47"/>
      <c r="L20" s="47"/>
      <c r="M20" s="47"/>
    </row>
    <row r="21" spans="1:13" ht="12.75" hidden="1">
      <c r="A21" s="47"/>
      <c r="B21" s="47"/>
      <c r="C21" s="47"/>
      <c r="D21" s="47"/>
      <c r="E21" s="47"/>
      <c r="F21" s="47"/>
      <c r="G21" s="47"/>
      <c r="H21" s="47"/>
      <c r="I21" s="47"/>
      <c r="J21" s="47"/>
      <c r="K21" s="47"/>
      <c r="L21" s="47"/>
      <c r="M21" s="47"/>
    </row>
    <row r="22" spans="1:13" ht="15.75" customHeight="1">
      <c r="A22" s="47"/>
      <c r="B22" s="47"/>
      <c r="C22" s="47"/>
      <c r="D22" s="47"/>
      <c r="E22" s="47"/>
      <c r="F22" s="47"/>
      <c r="G22" s="47"/>
      <c r="H22" s="47"/>
      <c r="I22" s="47"/>
      <c r="J22" s="47"/>
      <c r="K22" s="47"/>
      <c r="L22" s="47"/>
      <c r="M22" s="47"/>
    </row>
    <row r="23" spans="1:13" ht="15.75" customHeight="1">
      <c r="A23" s="47"/>
      <c r="B23" s="47"/>
      <c r="C23" s="47"/>
      <c r="D23" s="47"/>
      <c r="E23" s="47"/>
      <c r="F23" s="47"/>
      <c r="G23" s="47"/>
      <c r="H23" s="47"/>
      <c r="I23" s="47"/>
      <c r="J23" s="47"/>
      <c r="K23" s="47"/>
      <c r="L23" s="47"/>
      <c r="M23" s="47"/>
    </row>
    <row r="24" spans="1:13" ht="15.75" customHeight="1">
      <c r="A24" s="47"/>
      <c r="B24" s="47"/>
      <c r="C24" s="47"/>
      <c r="D24" s="47"/>
      <c r="E24" s="47"/>
      <c r="F24" s="47"/>
      <c r="G24" s="47"/>
      <c r="H24" s="47"/>
      <c r="I24" s="47"/>
      <c r="J24" s="47"/>
      <c r="K24" s="47"/>
      <c r="L24" s="47"/>
      <c r="M24" s="47"/>
    </row>
    <row r="25" spans="1:13" ht="15.75" customHeight="1">
      <c r="A25" s="47"/>
      <c r="B25" s="47"/>
      <c r="C25" s="47"/>
      <c r="D25" s="47"/>
      <c r="E25" s="47"/>
      <c r="F25" s="47"/>
      <c r="G25" s="47"/>
      <c r="H25" s="47"/>
      <c r="I25" s="47"/>
      <c r="J25" s="47"/>
      <c r="K25" s="47"/>
      <c r="L25" s="47"/>
      <c r="M25" s="47"/>
    </row>
    <row r="26" spans="1:13" ht="15.75" customHeight="1">
      <c r="A26" s="47"/>
      <c r="B26" s="47"/>
      <c r="C26" s="47"/>
      <c r="D26" s="47"/>
      <c r="E26" s="47"/>
      <c r="F26" s="47"/>
      <c r="G26" s="47"/>
      <c r="H26" s="47"/>
      <c r="I26" s="47"/>
      <c r="J26" s="47"/>
      <c r="K26" s="47"/>
      <c r="L26" s="47"/>
      <c r="M26" s="47"/>
    </row>
    <row r="27" spans="1:13" ht="15.75" customHeight="1">
      <c r="A27" s="47"/>
      <c r="B27" s="47"/>
      <c r="C27" s="47"/>
      <c r="D27" s="47"/>
      <c r="E27" s="47"/>
      <c r="F27" s="47"/>
      <c r="G27" s="47"/>
      <c r="H27" s="47"/>
      <c r="I27" s="47"/>
      <c r="J27" s="47"/>
      <c r="K27" s="47"/>
      <c r="L27" s="47"/>
      <c r="M27" s="47"/>
    </row>
    <row r="28" spans="1:13" ht="15.75" customHeight="1">
      <c r="A28" s="47"/>
      <c r="B28" s="47"/>
      <c r="C28" s="47"/>
      <c r="D28" s="47"/>
      <c r="E28" s="47"/>
      <c r="F28" s="47"/>
      <c r="G28" s="47"/>
      <c r="H28" s="47"/>
      <c r="I28" s="47"/>
      <c r="J28" s="47"/>
      <c r="K28" s="47"/>
      <c r="L28" s="47"/>
      <c r="M28" s="47"/>
    </row>
    <row r="29" spans="1:13" ht="15.75" customHeight="1">
      <c r="A29" s="47"/>
      <c r="B29" s="47"/>
      <c r="C29" s="47"/>
      <c r="D29" s="47"/>
      <c r="E29" s="47"/>
      <c r="F29" s="47"/>
      <c r="G29" s="47"/>
      <c r="H29" s="47"/>
      <c r="I29" s="47"/>
      <c r="J29" s="47"/>
      <c r="K29" s="47"/>
      <c r="L29" s="47"/>
      <c r="M29" s="47"/>
    </row>
    <row r="30" spans="1:13" ht="15.75" customHeight="1">
      <c r="A30" s="47"/>
      <c r="B30" s="47"/>
      <c r="C30" s="47"/>
      <c r="D30" s="47"/>
      <c r="E30" s="47"/>
      <c r="F30" s="47"/>
      <c r="G30" s="47"/>
      <c r="H30" s="47"/>
      <c r="I30" s="47"/>
      <c r="J30" s="47"/>
      <c r="K30" s="47"/>
      <c r="L30" s="47"/>
      <c r="M30" s="47"/>
    </row>
    <row r="31" spans="1:13" ht="15.75" customHeight="1">
      <c r="A31" s="47"/>
      <c r="B31" s="47"/>
      <c r="C31" s="47"/>
      <c r="D31" s="47"/>
      <c r="E31" s="47"/>
      <c r="F31" s="47"/>
      <c r="G31" s="47"/>
      <c r="H31" s="47"/>
      <c r="I31" s="47"/>
      <c r="J31" s="47"/>
      <c r="K31" s="47"/>
      <c r="L31" s="47"/>
      <c r="M31" s="47"/>
    </row>
    <row r="32" spans="1:13" ht="15.75" customHeight="1">
      <c r="A32" s="47"/>
      <c r="B32" s="47"/>
      <c r="C32" s="47"/>
      <c r="D32" s="47"/>
      <c r="E32" s="47"/>
      <c r="F32" s="47"/>
      <c r="G32" s="47"/>
      <c r="H32" s="47"/>
      <c r="I32" s="47"/>
      <c r="J32" s="47"/>
      <c r="K32" s="47"/>
      <c r="L32" s="47"/>
      <c r="M32" s="47"/>
    </row>
    <row r="33" spans="1:13" ht="15.75" customHeight="1">
      <c r="A33" s="47"/>
      <c r="B33" s="47"/>
      <c r="C33" s="47"/>
      <c r="D33" s="47"/>
      <c r="E33" s="47"/>
      <c r="F33" s="47"/>
      <c r="G33" s="47"/>
      <c r="H33" s="47"/>
      <c r="I33" s="47"/>
      <c r="J33" s="47"/>
      <c r="K33" s="47"/>
      <c r="L33" s="47"/>
      <c r="M33" s="47"/>
    </row>
    <row r="34" spans="1:13" ht="15.75" customHeight="1">
      <c r="A34" s="47"/>
      <c r="B34" s="47"/>
      <c r="C34" s="47"/>
      <c r="D34" s="47"/>
      <c r="E34" s="47"/>
      <c r="F34" s="47"/>
      <c r="G34" s="47"/>
      <c r="H34" s="188"/>
      <c r="I34" s="47"/>
      <c r="J34" s="47"/>
      <c r="K34" s="47"/>
      <c r="L34" s="47"/>
      <c r="M34" s="47"/>
    </row>
    <row r="35" spans="1:13" ht="15.75" customHeight="1">
      <c r="A35" s="47"/>
      <c r="B35" s="47"/>
      <c r="C35" s="47"/>
      <c r="D35" s="47"/>
      <c r="E35" s="47"/>
      <c r="F35" s="47"/>
      <c r="G35" s="47"/>
      <c r="H35" s="47"/>
      <c r="I35" s="47"/>
      <c r="J35" s="47"/>
      <c r="K35" s="47"/>
      <c r="L35" s="47"/>
      <c r="M35" s="47"/>
    </row>
    <row r="36" spans="1:13" ht="15.75" customHeight="1">
      <c r="A36" s="47"/>
      <c r="B36" s="47"/>
      <c r="C36" s="47"/>
      <c r="D36" s="47"/>
      <c r="E36" s="47"/>
      <c r="F36" s="47"/>
      <c r="G36" s="47"/>
      <c r="H36" s="47"/>
      <c r="I36" s="47"/>
      <c r="J36" s="47"/>
      <c r="K36" s="47"/>
      <c r="L36" s="47"/>
      <c r="M36" s="47"/>
    </row>
    <row r="37" spans="1:13" ht="15.75" customHeight="1">
      <c r="A37" s="47"/>
      <c r="B37" s="47"/>
      <c r="C37" s="47"/>
      <c r="D37" s="47"/>
      <c r="E37" s="47"/>
      <c r="F37" s="47"/>
      <c r="G37" s="47"/>
      <c r="H37" s="47"/>
      <c r="I37" s="47"/>
      <c r="J37" s="47"/>
      <c r="K37" s="47"/>
      <c r="L37" s="47"/>
      <c r="M37" s="47"/>
    </row>
    <row r="38" spans="1:13" ht="15.75" customHeight="1">
      <c r="A38" s="47"/>
      <c r="B38" s="47"/>
      <c r="C38" s="47"/>
      <c r="D38" s="47"/>
      <c r="E38" s="47"/>
      <c r="F38" s="47"/>
      <c r="G38" s="47"/>
      <c r="H38" s="47"/>
      <c r="I38" s="47"/>
      <c r="J38" s="47"/>
      <c r="K38" s="47"/>
      <c r="L38" s="47"/>
      <c r="M38" s="47"/>
    </row>
    <row r="39" spans="1:13" ht="15.75" customHeight="1">
      <c r="A39" s="47"/>
      <c r="B39" s="47"/>
      <c r="C39" s="47"/>
      <c r="D39" s="47"/>
      <c r="E39" s="47"/>
      <c r="F39" s="47"/>
      <c r="G39" s="47"/>
      <c r="H39" s="47"/>
      <c r="I39" s="47"/>
      <c r="J39" s="47"/>
      <c r="K39" s="47"/>
      <c r="L39" s="47"/>
      <c r="M39" s="47"/>
    </row>
    <row r="40" spans="1:13" ht="15.75" customHeight="1">
      <c r="A40" s="47"/>
      <c r="B40" s="47"/>
      <c r="C40" s="47"/>
      <c r="D40" s="47"/>
      <c r="E40" s="47"/>
      <c r="F40" s="47"/>
      <c r="G40" s="47"/>
      <c r="H40" s="47"/>
      <c r="I40" s="47"/>
      <c r="J40" s="47"/>
      <c r="K40" s="47"/>
      <c r="L40" s="47"/>
      <c r="M40" s="47"/>
    </row>
    <row r="41" spans="1:13" ht="15.75" customHeight="1">
      <c r="A41" s="47"/>
      <c r="B41" s="47"/>
      <c r="C41" s="47"/>
      <c r="D41" s="47"/>
      <c r="E41" s="47"/>
      <c r="F41" s="47"/>
      <c r="G41" s="47"/>
      <c r="H41" s="47"/>
      <c r="I41" s="47"/>
      <c r="J41" s="47"/>
      <c r="K41" s="47"/>
      <c r="L41" s="47"/>
      <c r="M41" s="47"/>
    </row>
    <row r="42" spans="1:13" ht="15.75" customHeight="1">
      <c r="A42" s="47"/>
      <c r="B42" s="47"/>
      <c r="C42" s="47"/>
      <c r="D42" s="47"/>
      <c r="E42" s="47"/>
      <c r="F42" s="47"/>
      <c r="G42" s="47"/>
      <c r="H42" s="47"/>
      <c r="I42" s="47"/>
      <c r="J42" s="47"/>
      <c r="K42" s="47"/>
      <c r="L42" s="47"/>
      <c r="M42" s="47"/>
    </row>
    <row r="43" spans="1:13" ht="15.75" customHeight="1">
      <c r="A43" s="47"/>
      <c r="B43" s="47"/>
      <c r="C43" s="47"/>
      <c r="D43" s="47"/>
      <c r="E43" s="47"/>
      <c r="F43" s="47"/>
      <c r="G43" s="47"/>
      <c r="H43" s="47"/>
      <c r="I43" s="47"/>
      <c r="J43" s="47"/>
      <c r="K43" s="47"/>
      <c r="L43" s="47"/>
      <c r="M43" s="47"/>
    </row>
    <row r="44" spans="1:5" ht="15.75" customHeight="1">
      <c r="A44" s="47"/>
      <c r="B44" s="47"/>
      <c r="C44" s="47"/>
      <c r="D44" s="47"/>
      <c r="E44" s="47"/>
    </row>
    <row r="45" spans="1:5" ht="15.75" customHeight="1">
      <c r="A45" s="47"/>
      <c r="B45" s="47"/>
      <c r="C45" s="47"/>
      <c r="D45" s="47"/>
      <c r="E45" s="47"/>
    </row>
    <row r="46" spans="1:5" ht="13.5" customHeight="1">
      <c r="A46" s="47"/>
      <c r="B46" s="47"/>
      <c r="C46" s="47"/>
      <c r="D46" s="47"/>
      <c r="E46" s="47"/>
    </row>
    <row r="47" spans="1:5" ht="15.75" customHeight="1">
      <c r="A47" s="47"/>
      <c r="B47" s="47"/>
      <c r="C47" s="47"/>
      <c r="D47" s="47"/>
      <c r="E47" s="47"/>
    </row>
  </sheetData>
  <sheetProtection password="F786" sheet="1" objects="1" scenarios="1" selectLockedCells="1"/>
  <mergeCells count="15">
    <mergeCell ref="C13:D13"/>
    <mergeCell ref="C4:D4"/>
    <mergeCell ref="C10:D10"/>
    <mergeCell ref="C9:D9"/>
    <mergeCell ref="C11:D11"/>
    <mergeCell ref="E2:F2"/>
    <mergeCell ref="E4:E5"/>
    <mergeCell ref="F4:F5"/>
    <mergeCell ref="A1:D1"/>
    <mergeCell ref="A15:D15"/>
    <mergeCell ref="A4:A5"/>
    <mergeCell ref="B4:B5"/>
    <mergeCell ref="A2:D2"/>
    <mergeCell ref="C12:D12"/>
    <mergeCell ref="A3:D3"/>
  </mergeCells>
  <dataValidations count="3">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s>
  <printOptions/>
  <pageMargins left="0.5118110236220472" right="0.5118110236220472" top="0.7874015748031497" bottom="0.7874015748031497" header="0.31496062992125984" footer="0.31496062992125984"/>
  <pageSetup fitToWidth="2" fitToHeight="1"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codeName="Plan4">
    <tabColor theme="3"/>
  </sheetPr>
  <dimension ref="A1:AC57"/>
  <sheetViews>
    <sheetView tabSelected="1" zoomScale="84" zoomScaleNormal="84" zoomScalePageLayoutView="0" workbookViewId="0" topLeftCell="A22">
      <selection activeCell="C24" sqref="C24:F24"/>
    </sheetView>
  </sheetViews>
  <sheetFormatPr defaultColWidth="14.421875" defaultRowHeight="15.75" customHeight="1"/>
  <cols>
    <col min="1" max="1" width="10.140625" style="87" customWidth="1"/>
    <col min="2" max="2" width="98.8515625" style="48" customWidth="1"/>
    <col min="3" max="3" width="15.28125" style="48" customWidth="1"/>
    <col min="4" max="6" width="18.28125" style="48" customWidth="1"/>
    <col min="7" max="7" width="10.421875" style="48" hidden="1" customWidth="1"/>
    <col min="8" max="8" width="12.140625" style="48" hidden="1" customWidth="1"/>
    <col min="9" max="9" width="15.7109375" style="48" hidden="1" customWidth="1"/>
    <col min="10" max="16384" width="14.421875" style="48" customWidth="1"/>
  </cols>
  <sheetData>
    <row r="1" spans="1:6" s="29" customFormat="1" ht="33" customHeight="1" hidden="1" thickBot="1">
      <c r="A1" s="287" t="s">
        <v>462</v>
      </c>
      <c r="B1" s="287"/>
      <c r="C1" s="287"/>
      <c r="D1" s="287"/>
      <c r="E1" s="287"/>
      <c r="F1" s="287"/>
    </row>
    <row r="2" spans="1:8" ht="96" customHeight="1">
      <c r="A2" s="288" t="s">
        <v>438</v>
      </c>
      <c r="B2" s="289"/>
      <c r="C2" s="289"/>
      <c r="D2" s="289"/>
      <c r="E2" s="289"/>
      <c r="F2" s="289"/>
      <c r="G2" s="266" t="s">
        <v>278</v>
      </c>
      <c r="H2" s="266"/>
    </row>
    <row r="3" spans="1:14" s="39" customFormat="1" ht="21" customHeight="1">
      <c r="A3" s="296" t="s">
        <v>114</v>
      </c>
      <c r="B3" s="296"/>
      <c r="C3" s="296"/>
      <c r="D3" s="296"/>
      <c r="E3" s="296"/>
      <c r="F3" s="296"/>
      <c r="G3" s="217" t="s">
        <v>194</v>
      </c>
      <c r="H3" s="200" t="s">
        <v>195</v>
      </c>
      <c r="I3" s="38"/>
      <c r="J3" s="38"/>
      <c r="K3" s="38"/>
      <c r="L3" s="38"/>
      <c r="M3" s="38"/>
      <c r="N3" s="38"/>
    </row>
    <row r="4" spans="1:14" s="39" customFormat="1" ht="21" customHeight="1">
      <c r="A4" s="201" t="s">
        <v>73</v>
      </c>
      <c r="B4" s="201" t="s">
        <v>99</v>
      </c>
      <c r="C4" s="261" t="s">
        <v>0</v>
      </c>
      <c r="D4" s="261"/>
      <c r="E4" s="261"/>
      <c r="F4" s="261"/>
      <c r="G4" s="190"/>
      <c r="H4" s="11"/>
      <c r="I4" s="38"/>
      <c r="J4" s="38"/>
      <c r="K4" s="38"/>
      <c r="L4" s="38"/>
      <c r="M4" s="38"/>
      <c r="N4" s="38"/>
    </row>
    <row r="5" spans="1:14" s="39" customFormat="1" ht="21" customHeight="1">
      <c r="A5" s="212">
        <v>58</v>
      </c>
      <c r="B5" s="22" t="s">
        <v>109</v>
      </c>
      <c r="C5" s="206">
        <v>5215</v>
      </c>
      <c r="D5" s="213" t="s">
        <v>256</v>
      </c>
      <c r="E5" s="206">
        <v>1037</v>
      </c>
      <c r="F5" s="213" t="s">
        <v>257</v>
      </c>
      <c r="G5" s="191">
        <f>IF(C5&gt;0,1,0)+IF(E5&gt;0,1,0)</f>
        <v>2</v>
      </c>
      <c r="H5" s="228">
        <v>2</v>
      </c>
      <c r="I5" s="38" t="s">
        <v>281</v>
      </c>
      <c r="J5" s="38"/>
      <c r="K5" s="38"/>
      <c r="L5" s="38"/>
      <c r="M5" s="38"/>
      <c r="N5" s="38"/>
    </row>
    <row r="6" spans="1:14" s="39" customFormat="1" ht="19.5" customHeight="1">
      <c r="A6" s="305">
        <v>59</v>
      </c>
      <c r="B6" s="306" t="s">
        <v>290</v>
      </c>
      <c r="C6" s="55"/>
      <c r="D6" s="307" t="s">
        <v>282</v>
      </c>
      <c r="E6" s="307"/>
      <c r="F6" s="307"/>
      <c r="G6" s="299">
        <f>IF(OR(C6&lt;&gt;"",C7&lt;&gt;"",C8&lt;&gt;""),1,0)</f>
        <v>1</v>
      </c>
      <c r="H6" s="302">
        <v>1</v>
      </c>
      <c r="I6" s="38"/>
      <c r="J6" s="38"/>
      <c r="K6" s="38"/>
      <c r="L6" s="38"/>
      <c r="M6" s="38"/>
      <c r="N6" s="38"/>
    </row>
    <row r="7" spans="1:14" s="39" customFormat="1" ht="19.5" customHeight="1">
      <c r="A7" s="305"/>
      <c r="B7" s="306"/>
      <c r="C7" s="55" t="s">
        <v>285</v>
      </c>
      <c r="D7" s="307" t="s">
        <v>283</v>
      </c>
      <c r="E7" s="307"/>
      <c r="F7" s="307"/>
      <c r="G7" s="300"/>
      <c r="H7" s="303"/>
      <c r="I7" s="38"/>
      <c r="J7" s="38"/>
      <c r="K7" s="38"/>
      <c r="L7" s="38"/>
      <c r="M7" s="38"/>
      <c r="N7" s="38"/>
    </row>
    <row r="8" spans="1:14" s="39" customFormat="1" ht="19.5" customHeight="1">
      <c r="A8" s="305"/>
      <c r="B8" s="306"/>
      <c r="C8" s="55"/>
      <c r="D8" s="307" t="s">
        <v>284</v>
      </c>
      <c r="E8" s="307"/>
      <c r="F8" s="307"/>
      <c r="G8" s="301"/>
      <c r="H8" s="304"/>
      <c r="I8" s="38"/>
      <c r="J8" s="38"/>
      <c r="K8" s="38"/>
      <c r="L8" s="38"/>
      <c r="M8" s="38"/>
      <c r="N8" s="38"/>
    </row>
    <row r="9" spans="1:14" s="39" customFormat="1" ht="21" customHeight="1">
      <c r="A9" s="212">
        <v>60</v>
      </c>
      <c r="B9" s="22" t="s">
        <v>230</v>
      </c>
      <c r="C9" s="206">
        <v>450</v>
      </c>
      <c r="D9" s="213" t="s">
        <v>256</v>
      </c>
      <c r="E9" s="206">
        <v>253</v>
      </c>
      <c r="F9" s="213" t="s">
        <v>257</v>
      </c>
      <c r="G9" s="191" t="e">
        <f>IF(C9&lt;&gt;"",1,0)+IF(#REF!&lt;&gt;"",1,0)</f>
        <v>#REF!</v>
      </c>
      <c r="H9" s="228">
        <v>2</v>
      </c>
      <c r="I9" s="38" t="s">
        <v>279</v>
      </c>
      <c r="J9" s="38"/>
      <c r="K9" s="38"/>
      <c r="L9" s="38"/>
      <c r="M9" s="38"/>
      <c r="N9" s="38"/>
    </row>
    <row r="10" spans="1:14" s="39" customFormat="1" ht="21" customHeight="1">
      <c r="A10" s="212">
        <v>61</v>
      </c>
      <c r="B10" s="22" t="s">
        <v>229</v>
      </c>
      <c r="C10" s="206">
        <v>0</v>
      </c>
      <c r="D10" s="213" t="s">
        <v>256</v>
      </c>
      <c r="E10" s="251">
        <v>0</v>
      </c>
      <c r="F10" s="213" t="s">
        <v>257</v>
      </c>
      <c r="G10" s="191">
        <f>IF(C10&lt;&gt;"",1,0)+IF(E9&lt;&gt;"",1,0)</f>
        <v>2</v>
      </c>
      <c r="H10" s="228">
        <v>2</v>
      </c>
      <c r="I10" s="38" t="s">
        <v>279</v>
      </c>
      <c r="J10" s="38"/>
      <c r="K10" s="38"/>
      <c r="L10" s="38"/>
      <c r="M10" s="38"/>
      <c r="N10" s="38"/>
    </row>
    <row r="11" spans="1:14" s="39" customFormat="1" ht="21" customHeight="1">
      <c r="A11" s="212">
        <v>62</v>
      </c>
      <c r="B11" s="22" t="s">
        <v>177</v>
      </c>
      <c r="C11" s="206">
        <v>122</v>
      </c>
      <c r="D11" s="213" t="s">
        <v>256</v>
      </c>
      <c r="E11" s="206">
        <v>48</v>
      </c>
      <c r="F11" s="213" t="s">
        <v>257</v>
      </c>
      <c r="G11" s="191">
        <f>IF(C11&lt;&gt;"",1,0)+IF(E11&lt;&gt;"",1,0)</f>
        <v>2</v>
      </c>
      <c r="H11" s="228">
        <v>2</v>
      </c>
      <c r="I11" s="38" t="s">
        <v>279</v>
      </c>
      <c r="J11" s="38"/>
      <c r="K11" s="38"/>
      <c r="L11" s="38"/>
      <c r="M11" s="38"/>
      <c r="N11" s="38"/>
    </row>
    <row r="12" spans="1:14" s="39" customFormat="1" ht="21" customHeight="1">
      <c r="A12" s="212">
        <v>63</v>
      </c>
      <c r="B12" s="23" t="s">
        <v>231</v>
      </c>
      <c r="C12" s="283">
        <v>14</v>
      </c>
      <c r="D12" s="283"/>
      <c r="E12" s="283"/>
      <c r="F12" s="283"/>
      <c r="G12" s="64">
        <f>COUNTIF(C12,"&gt;=0")</f>
        <v>1</v>
      </c>
      <c r="H12" s="228">
        <v>1</v>
      </c>
      <c r="I12" s="38"/>
      <c r="J12" s="38"/>
      <c r="K12" s="38"/>
      <c r="L12" s="38"/>
      <c r="M12" s="38"/>
      <c r="N12" s="38"/>
    </row>
    <row r="13" spans="1:14" s="39" customFormat="1" ht="21" customHeight="1">
      <c r="A13" s="261" t="s">
        <v>68</v>
      </c>
      <c r="B13" s="261"/>
      <c r="C13" s="261"/>
      <c r="D13" s="261"/>
      <c r="E13" s="261"/>
      <c r="F13" s="261"/>
      <c r="G13" s="192"/>
      <c r="H13" s="11"/>
      <c r="I13" s="38"/>
      <c r="J13" s="38"/>
      <c r="K13" s="38"/>
      <c r="L13" s="38"/>
      <c r="M13" s="38"/>
      <c r="N13" s="38"/>
    </row>
    <row r="14" spans="1:14" s="39" customFormat="1" ht="21" customHeight="1">
      <c r="A14" s="201" t="s">
        <v>73</v>
      </c>
      <c r="B14" s="201" t="s">
        <v>99</v>
      </c>
      <c r="C14" s="261" t="s">
        <v>0</v>
      </c>
      <c r="D14" s="261"/>
      <c r="E14" s="261"/>
      <c r="F14" s="261"/>
      <c r="G14" s="192"/>
      <c r="H14" s="11"/>
      <c r="I14" s="38"/>
      <c r="J14" s="38"/>
      <c r="K14" s="38"/>
      <c r="L14" s="38"/>
      <c r="M14" s="38"/>
      <c r="N14" s="38"/>
    </row>
    <row r="15" spans="1:29" s="39" customFormat="1" ht="21.75" customHeight="1">
      <c r="A15" s="212">
        <v>64</v>
      </c>
      <c r="B15" s="22" t="s">
        <v>110</v>
      </c>
      <c r="C15" s="297">
        <v>9</v>
      </c>
      <c r="D15" s="297"/>
      <c r="E15" s="297"/>
      <c r="F15" s="297"/>
      <c r="G15" s="64">
        <f>COUNTIF(C15,"&gt;=0")</f>
        <v>1</v>
      </c>
      <c r="H15" s="79">
        <v>1</v>
      </c>
      <c r="I15" s="80" t="s">
        <v>273</v>
      </c>
      <c r="J15" s="80"/>
      <c r="K15" s="80"/>
      <c r="L15" s="80"/>
      <c r="M15" s="80"/>
      <c r="N15" s="80"/>
      <c r="O15" s="81"/>
      <c r="P15" s="81"/>
      <c r="Q15" s="81"/>
      <c r="R15" s="81"/>
      <c r="S15" s="81"/>
      <c r="T15" s="81"/>
      <c r="U15" s="81"/>
      <c r="V15" s="81"/>
      <c r="W15" s="81"/>
      <c r="X15" s="81"/>
      <c r="Y15" s="81"/>
      <c r="Z15" s="81"/>
      <c r="AA15" s="81"/>
      <c r="AB15" s="81"/>
      <c r="AC15" s="81"/>
    </row>
    <row r="16" spans="1:29" s="39" customFormat="1" ht="21.75" customHeight="1">
      <c r="A16" s="212">
        <v>65</v>
      </c>
      <c r="B16" s="22" t="s">
        <v>111</v>
      </c>
      <c r="C16" s="297">
        <v>8</v>
      </c>
      <c r="D16" s="297"/>
      <c r="E16" s="297"/>
      <c r="F16" s="297"/>
      <c r="G16" s="64">
        <f>COUNTIF(C16,"&gt;=0")</f>
        <v>1</v>
      </c>
      <c r="H16" s="79">
        <v>1</v>
      </c>
      <c r="I16" s="38" t="s">
        <v>273</v>
      </c>
      <c r="J16" s="80"/>
      <c r="K16" s="80"/>
      <c r="L16" s="80"/>
      <c r="M16" s="80"/>
      <c r="N16" s="80"/>
      <c r="O16" s="81"/>
      <c r="P16" s="81"/>
      <c r="Q16" s="81"/>
      <c r="R16" s="81"/>
      <c r="S16" s="81"/>
      <c r="T16" s="81"/>
      <c r="U16" s="81"/>
      <c r="V16" s="81"/>
      <c r="W16" s="81"/>
      <c r="X16" s="81"/>
      <c r="Y16" s="81"/>
      <c r="Z16" s="81"/>
      <c r="AA16" s="81"/>
      <c r="AB16" s="81"/>
      <c r="AC16" s="81"/>
    </row>
    <row r="17" spans="1:29" s="39" customFormat="1" ht="21.75" customHeight="1">
      <c r="A17" s="212">
        <v>66</v>
      </c>
      <c r="B17" s="22" t="s">
        <v>112</v>
      </c>
      <c r="C17" s="297">
        <v>8</v>
      </c>
      <c r="D17" s="297"/>
      <c r="E17" s="297"/>
      <c r="F17" s="297"/>
      <c r="G17" s="64">
        <f>COUNTIF(C17,"&gt;=0")</f>
        <v>1</v>
      </c>
      <c r="H17" s="79">
        <v>1</v>
      </c>
      <c r="I17" s="38" t="s">
        <v>273</v>
      </c>
      <c r="J17" s="80"/>
      <c r="K17" s="80"/>
      <c r="L17" s="80"/>
      <c r="M17" s="80"/>
      <c r="N17" s="80"/>
      <c r="O17" s="81"/>
      <c r="P17" s="81"/>
      <c r="Q17" s="81"/>
      <c r="R17" s="81"/>
      <c r="S17" s="81"/>
      <c r="T17" s="81"/>
      <c r="U17" s="81"/>
      <c r="V17" s="81"/>
      <c r="W17" s="81"/>
      <c r="X17" s="81"/>
      <c r="Y17" s="81"/>
      <c r="Z17" s="81"/>
      <c r="AA17" s="81"/>
      <c r="AB17" s="81"/>
      <c r="AC17" s="81"/>
    </row>
    <row r="18" spans="1:29" s="39" customFormat="1" ht="21.75" customHeight="1">
      <c r="A18" s="212">
        <v>67</v>
      </c>
      <c r="B18" s="22" t="s">
        <v>113</v>
      </c>
      <c r="C18" s="297">
        <v>181</v>
      </c>
      <c r="D18" s="297"/>
      <c r="E18" s="297"/>
      <c r="F18" s="297"/>
      <c r="G18" s="64">
        <f>COUNTIF(C18,"&gt;=0")</f>
        <v>1</v>
      </c>
      <c r="H18" s="79">
        <v>1</v>
      </c>
      <c r="I18" s="38" t="s">
        <v>273</v>
      </c>
      <c r="J18" s="80"/>
      <c r="K18" s="80"/>
      <c r="L18" s="80"/>
      <c r="M18" s="80"/>
      <c r="N18" s="80"/>
      <c r="O18" s="81"/>
      <c r="P18" s="81"/>
      <c r="Q18" s="81"/>
      <c r="R18" s="81"/>
      <c r="S18" s="81"/>
      <c r="T18" s="81"/>
      <c r="U18" s="81"/>
      <c r="V18" s="81"/>
      <c r="W18" s="81"/>
      <c r="X18" s="81"/>
      <c r="Y18" s="81"/>
      <c r="Z18" s="81"/>
      <c r="AA18" s="81"/>
      <c r="AB18" s="81"/>
      <c r="AC18" s="81"/>
    </row>
    <row r="19" spans="1:14" s="39" customFormat="1" ht="21.75" customHeight="1">
      <c r="A19" s="212">
        <v>68</v>
      </c>
      <c r="B19" s="24" t="s">
        <v>232</v>
      </c>
      <c r="C19" s="204" t="s">
        <v>251</v>
      </c>
      <c r="D19" s="298"/>
      <c r="E19" s="298"/>
      <c r="F19" s="298"/>
      <c r="G19" s="82">
        <f>IF(C19="SIM OU NÃO?",0,1)</f>
        <v>1</v>
      </c>
      <c r="H19" s="228">
        <v>1</v>
      </c>
      <c r="I19" s="38"/>
      <c r="J19" s="38"/>
      <c r="K19" s="38"/>
      <c r="L19" s="38"/>
      <c r="M19" s="38"/>
      <c r="N19" s="38"/>
    </row>
    <row r="20" spans="1:14" s="39" customFormat="1" ht="21.75" customHeight="1">
      <c r="A20" s="212">
        <v>69</v>
      </c>
      <c r="B20" s="25" t="s">
        <v>74</v>
      </c>
      <c r="C20" s="290">
        <v>0</v>
      </c>
      <c r="D20" s="291"/>
      <c r="E20" s="291"/>
      <c r="F20" s="292"/>
      <c r="G20" s="64">
        <f aca="true" t="shared" si="0" ref="G20:G25">COUNTIF(C20,"&gt;=0")</f>
        <v>1</v>
      </c>
      <c r="H20" s="228">
        <v>1</v>
      </c>
      <c r="I20" s="38" t="s">
        <v>273</v>
      </c>
      <c r="J20" s="38"/>
      <c r="K20" s="38"/>
      <c r="L20" s="38"/>
      <c r="M20" s="38"/>
      <c r="N20" s="38"/>
    </row>
    <row r="21" spans="1:14" s="39" customFormat="1" ht="21.75" customHeight="1">
      <c r="A21" s="212">
        <v>70</v>
      </c>
      <c r="B21" s="25" t="s">
        <v>75</v>
      </c>
      <c r="C21" s="295">
        <v>0</v>
      </c>
      <c r="D21" s="295"/>
      <c r="E21" s="295"/>
      <c r="F21" s="295"/>
      <c r="G21" s="40">
        <f t="shared" si="0"/>
        <v>1</v>
      </c>
      <c r="H21" s="228">
        <v>1</v>
      </c>
      <c r="I21" s="38" t="s">
        <v>273</v>
      </c>
      <c r="J21" s="38"/>
      <c r="K21" s="38"/>
      <c r="L21" s="38"/>
      <c r="M21" s="38"/>
      <c r="N21" s="38"/>
    </row>
    <row r="22" spans="1:14" s="39" customFormat="1" ht="21.75" customHeight="1">
      <c r="A22" s="212">
        <v>71</v>
      </c>
      <c r="B22" s="22" t="s">
        <v>14</v>
      </c>
      <c r="C22" s="295">
        <v>394</v>
      </c>
      <c r="D22" s="295"/>
      <c r="E22" s="295"/>
      <c r="F22" s="295"/>
      <c r="G22" s="40">
        <f t="shared" si="0"/>
        <v>1</v>
      </c>
      <c r="H22" s="228">
        <v>1</v>
      </c>
      <c r="I22" s="38" t="s">
        <v>273</v>
      </c>
      <c r="J22" s="38"/>
      <c r="K22" s="38"/>
      <c r="L22" s="38"/>
      <c r="M22" s="38"/>
      <c r="N22" s="38"/>
    </row>
    <row r="23" spans="1:14" s="39" customFormat="1" ht="21.75" customHeight="1">
      <c r="A23" s="212">
        <v>72</v>
      </c>
      <c r="B23" s="26" t="s">
        <v>115</v>
      </c>
      <c r="C23" s="295">
        <v>3</v>
      </c>
      <c r="D23" s="295"/>
      <c r="E23" s="295"/>
      <c r="F23" s="295"/>
      <c r="G23" s="40">
        <f t="shared" si="0"/>
        <v>1</v>
      </c>
      <c r="H23" s="228">
        <v>1</v>
      </c>
      <c r="I23" s="38" t="s">
        <v>273</v>
      </c>
      <c r="J23" s="38"/>
      <c r="K23" s="38"/>
      <c r="L23" s="38"/>
      <c r="M23" s="38"/>
      <c r="N23" s="38"/>
    </row>
    <row r="24" spans="1:14" s="39" customFormat="1" ht="21.75" customHeight="1">
      <c r="A24" s="212">
        <v>73</v>
      </c>
      <c r="B24" s="22" t="s">
        <v>15</v>
      </c>
      <c r="C24" s="295">
        <v>2.31</v>
      </c>
      <c r="D24" s="295"/>
      <c r="E24" s="295"/>
      <c r="F24" s="295"/>
      <c r="G24" s="40">
        <f t="shared" si="0"/>
        <v>1</v>
      </c>
      <c r="H24" s="228">
        <v>1</v>
      </c>
      <c r="I24" s="38" t="s">
        <v>273</v>
      </c>
      <c r="J24" s="38"/>
      <c r="K24" s="38"/>
      <c r="L24" s="38"/>
      <c r="M24" s="38"/>
      <c r="N24" s="38"/>
    </row>
    <row r="25" spans="1:14" s="39" customFormat="1" ht="21.75" customHeight="1">
      <c r="A25" s="212">
        <v>74</v>
      </c>
      <c r="B25" s="22" t="s">
        <v>233</v>
      </c>
      <c r="C25" s="295">
        <v>1</v>
      </c>
      <c r="D25" s="295"/>
      <c r="E25" s="295"/>
      <c r="F25" s="295"/>
      <c r="G25" s="40">
        <f t="shared" si="0"/>
        <v>1</v>
      </c>
      <c r="H25" s="228">
        <v>1</v>
      </c>
      <c r="I25" s="38" t="s">
        <v>273</v>
      </c>
      <c r="J25" s="38"/>
      <c r="K25" s="38"/>
      <c r="L25" s="38"/>
      <c r="M25" s="38"/>
      <c r="N25" s="38"/>
    </row>
    <row r="26" spans="1:14" s="39" customFormat="1" ht="31.5" customHeight="1">
      <c r="A26" s="293" t="s">
        <v>16</v>
      </c>
      <c r="B26" s="294"/>
      <c r="C26" s="222" t="s">
        <v>255</v>
      </c>
      <c r="D26" s="201" t="s">
        <v>17</v>
      </c>
      <c r="E26" s="201" t="s">
        <v>76</v>
      </c>
      <c r="F26" s="201" t="s">
        <v>18</v>
      </c>
      <c r="G26" s="41"/>
      <c r="H26" s="83"/>
      <c r="I26" s="38"/>
      <c r="J26" s="38"/>
      <c r="K26" s="38"/>
      <c r="L26" s="38"/>
      <c r="M26" s="38"/>
      <c r="N26" s="38"/>
    </row>
    <row r="27" spans="1:14" s="39" customFormat="1" ht="20.25" customHeight="1">
      <c r="A27" s="212">
        <v>75</v>
      </c>
      <c r="B27" s="22" t="s">
        <v>19</v>
      </c>
      <c r="C27" s="209"/>
      <c r="D27" s="209"/>
      <c r="E27" s="209"/>
      <c r="F27" s="249">
        <v>11657</v>
      </c>
      <c r="G27" s="40">
        <f>COUNTIF(C27:F27,"&gt;=0")</f>
        <v>1</v>
      </c>
      <c r="H27" s="228">
        <v>4</v>
      </c>
      <c r="I27" s="38" t="s">
        <v>280</v>
      </c>
      <c r="J27" s="38"/>
      <c r="K27" s="38"/>
      <c r="L27" s="38"/>
      <c r="M27" s="38"/>
      <c r="N27" s="38"/>
    </row>
    <row r="28" spans="1:14" s="39" customFormat="1" ht="20.25" customHeight="1">
      <c r="A28" s="212">
        <v>76</v>
      </c>
      <c r="B28" s="22" t="s">
        <v>20</v>
      </c>
      <c r="C28" s="209"/>
      <c r="D28" s="209"/>
      <c r="E28" s="209"/>
      <c r="F28" s="250">
        <v>1274.43</v>
      </c>
      <c r="G28" s="40">
        <f>COUNTIF(C28:F28,"&gt;=0")</f>
        <v>1</v>
      </c>
      <c r="H28" s="228">
        <v>4</v>
      </c>
      <c r="I28" s="38" t="s">
        <v>280</v>
      </c>
      <c r="J28" s="38"/>
      <c r="K28" s="38"/>
      <c r="L28" s="38"/>
      <c r="M28" s="38"/>
      <c r="N28" s="38"/>
    </row>
    <row r="29" spans="1:14" s="39" customFormat="1" ht="20.25" customHeight="1">
      <c r="A29" s="212">
        <v>77</v>
      </c>
      <c r="B29" s="22" t="s">
        <v>21</v>
      </c>
      <c r="C29" s="209"/>
      <c r="D29" s="209"/>
      <c r="E29" s="209"/>
      <c r="F29" s="250">
        <v>3571.6646</v>
      </c>
      <c r="G29" s="40">
        <f>COUNTIF(C29:F29,"&gt;=0")</f>
        <v>1</v>
      </c>
      <c r="H29" s="228">
        <v>4</v>
      </c>
      <c r="I29" s="38" t="s">
        <v>280</v>
      </c>
      <c r="J29" s="38"/>
      <c r="K29" s="38"/>
      <c r="L29" s="38"/>
      <c r="M29" s="38"/>
      <c r="N29" s="38"/>
    </row>
    <row r="30" spans="1:14" s="39" customFormat="1" ht="15.75" hidden="1">
      <c r="A30" s="84"/>
      <c r="B30" s="38"/>
      <c r="C30" s="38"/>
      <c r="D30" s="38"/>
      <c r="E30" s="38"/>
      <c r="F30" s="200" t="s">
        <v>187</v>
      </c>
      <c r="G30" s="200" t="e">
        <f>SUM(G5:G29)</f>
        <v>#REF!</v>
      </c>
      <c r="H30" s="200">
        <f>SUM(H5:H29)</f>
        <v>33</v>
      </c>
      <c r="I30" s="38"/>
      <c r="J30" s="38"/>
      <c r="K30" s="38"/>
      <c r="L30" s="38"/>
      <c r="M30" s="38"/>
      <c r="N30" s="38"/>
    </row>
    <row r="31" spans="1:14" s="39" customFormat="1" ht="31.5" hidden="1">
      <c r="A31" s="76" t="s">
        <v>369</v>
      </c>
      <c r="B31" s="38"/>
      <c r="C31" s="38"/>
      <c r="D31" s="38"/>
      <c r="E31" s="38"/>
      <c r="F31" s="38"/>
      <c r="G31" s="38"/>
      <c r="H31" s="38"/>
      <c r="I31" s="38"/>
      <c r="J31" s="38"/>
      <c r="K31" s="38"/>
      <c r="L31" s="38"/>
      <c r="M31" s="38"/>
      <c r="N31" s="38"/>
    </row>
    <row r="32" spans="1:14" s="39" customFormat="1" ht="15.75" hidden="1">
      <c r="A32" s="77" t="s">
        <v>251</v>
      </c>
      <c r="B32" s="38"/>
      <c r="C32" s="38"/>
      <c r="D32" s="38"/>
      <c r="E32" s="38"/>
      <c r="F32" s="38"/>
      <c r="G32" s="38"/>
      <c r="H32" s="38"/>
      <c r="I32" s="38"/>
      <c r="J32" s="38"/>
      <c r="K32" s="38"/>
      <c r="L32" s="38"/>
      <c r="M32" s="38"/>
      <c r="N32" s="38"/>
    </row>
    <row r="33" spans="1:14" s="39" customFormat="1" ht="15.75" hidden="1">
      <c r="A33" s="77" t="s">
        <v>252</v>
      </c>
      <c r="B33" s="38"/>
      <c r="C33" s="38"/>
      <c r="D33" s="38"/>
      <c r="E33" s="38"/>
      <c r="F33" s="38"/>
      <c r="G33" s="38"/>
      <c r="H33" s="38"/>
      <c r="I33" s="38"/>
      <c r="J33" s="38"/>
      <c r="K33" s="38"/>
      <c r="L33" s="38"/>
      <c r="M33" s="38"/>
      <c r="N33" s="38"/>
    </row>
    <row r="34" spans="1:14" s="39" customFormat="1" ht="15.75" hidden="1">
      <c r="A34" s="84"/>
      <c r="B34" s="38"/>
      <c r="C34" s="38"/>
      <c r="D34" s="38"/>
      <c r="E34" s="38"/>
      <c r="F34" s="38"/>
      <c r="G34" s="38"/>
      <c r="H34" s="38"/>
      <c r="I34" s="38"/>
      <c r="J34" s="38"/>
      <c r="K34" s="38"/>
      <c r="L34" s="38"/>
      <c r="M34" s="38"/>
      <c r="N34" s="38"/>
    </row>
    <row r="35" spans="1:14" ht="18.75" hidden="1">
      <c r="A35" s="85" t="s">
        <v>285</v>
      </c>
      <c r="B35" s="47"/>
      <c r="C35" s="47"/>
      <c r="D35" s="47"/>
      <c r="E35" s="47"/>
      <c r="F35" s="47"/>
      <c r="G35" s="47"/>
      <c r="H35" s="47"/>
      <c r="I35" s="47"/>
      <c r="J35" s="47"/>
      <c r="K35" s="47"/>
      <c r="L35" s="47"/>
      <c r="M35" s="47"/>
      <c r="N35" s="47"/>
    </row>
    <row r="36" spans="1:14" ht="12.75">
      <c r="A36" s="86"/>
      <c r="B36" s="47"/>
      <c r="C36" s="47"/>
      <c r="D36" s="47"/>
      <c r="E36" s="47"/>
      <c r="F36" s="47"/>
      <c r="G36" s="47"/>
      <c r="H36" s="47"/>
      <c r="I36" s="47"/>
      <c r="J36" s="47"/>
      <c r="K36" s="47"/>
      <c r="L36" s="47"/>
      <c r="M36" s="47"/>
      <c r="N36" s="47"/>
    </row>
    <row r="37" spans="1:14" ht="15.75" customHeight="1">
      <c r="A37" s="86"/>
      <c r="B37" s="47"/>
      <c r="C37" s="47"/>
      <c r="D37" s="47"/>
      <c r="E37" s="47"/>
      <c r="F37" s="47"/>
      <c r="G37" s="47"/>
      <c r="H37" s="47"/>
      <c r="I37" s="47"/>
      <c r="J37" s="47"/>
      <c r="K37" s="47"/>
      <c r="L37" s="47"/>
      <c r="M37" s="47"/>
      <c r="N37" s="47"/>
    </row>
    <row r="38" spans="1:14" ht="15.75" customHeight="1">
      <c r="A38" s="86"/>
      <c r="B38" s="47"/>
      <c r="C38" s="47"/>
      <c r="D38" s="47"/>
      <c r="E38" s="47"/>
      <c r="F38" s="47"/>
      <c r="G38" s="47"/>
      <c r="H38" s="47"/>
      <c r="I38" s="47"/>
      <c r="J38" s="47"/>
      <c r="K38" s="47"/>
      <c r="L38" s="47"/>
      <c r="M38" s="47"/>
      <c r="N38" s="47"/>
    </row>
    <row r="39" spans="1:14" ht="15.75" customHeight="1">
      <c r="A39" s="86"/>
      <c r="B39" s="47"/>
      <c r="C39" s="47"/>
      <c r="D39" s="47"/>
      <c r="E39" s="47"/>
      <c r="F39" s="47"/>
      <c r="G39" s="47"/>
      <c r="H39" s="47"/>
      <c r="I39" s="47"/>
      <c r="J39" s="47"/>
      <c r="K39" s="47"/>
      <c r="L39" s="47"/>
      <c r="M39" s="47"/>
      <c r="N39" s="47"/>
    </row>
    <row r="40" spans="1:14" ht="15.75" customHeight="1">
      <c r="A40" s="86"/>
      <c r="B40" s="47"/>
      <c r="C40" s="47"/>
      <c r="D40" s="47"/>
      <c r="E40" s="47"/>
      <c r="F40" s="47"/>
      <c r="G40" s="47"/>
      <c r="H40" s="47"/>
      <c r="I40" s="47"/>
      <c r="J40" s="47"/>
      <c r="K40" s="47"/>
      <c r="L40" s="47"/>
      <c r="M40" s="47"/>
      <c r="N40" s="47"/>
    </row>
    <row r="41" spans="1:14" ht="15.75" customHeight="1">
      <c r="A41" s="86"/>
      <c r="B41" s="47"/>
      <c r="C41" s="47"/>
      <c r="D41" s="47"/>
      <c r="E41" s="47"/>
      <c r="F41" s="47"/>
      <c r="G41" s="47"/>
      <c r="H41" s="47"/>
      <c r="I41" s="47"/>
      <c r="J41" s="47"/>
      <c r="K41" s="47"/>
      <c r="L41" s="47"/>
      <c r="M41" s="47"/>
      <c r="N41" s="47"/>
    </row>
    <row r="42" spans="1:14" ht="15.75" customHeight="1">
      <c r="A42" s="86"/>
      <c r="B42" s="47"/>
      <c r="C42" s="47"/>
      <c r="D42" s="47"/>
      <c r="E42" s="47"/>
      <c r="F42" s="47"/>
      <c r="G42" s="47"/>
      <c r="H42" s="47"/>
      <c r="I42" s="47"/>
      <c r="J42" s="47"/>
      <c r="K42" s="47"/>
      <c r="L42" s="47"/>
      <c r="M42" s="47"/>
      <c r="N42" s="47"/>
    </row>
    <row r="43" spans="1:14" ht="15.75" customHeight="1">
      <c r="A43" s="86"/>
      <c r="B43" s="47"/>
      <c r="C43" s="47"/>
      <c r="D43" s="47"/>
      <c r="E43" s="47"/>
      <c r="F43" s="47"/>
      <c r="G43" s="47"/>
      <c r="H43" s="47"/>
      <c r="I43" s="47"/>
      <c r="J43" s="47"/>
      <c r="K43" s="47"/>
      <c r="L43" s="47"/>
      <c r="M43" s="47"/>
      <c r="N43" s="47"/>
    </row>
    <row r="44" spans="1:14" ht="15.75" customHeight="1">
      <c r="A44" s="86"/>
      <c r="B44" s="47"/>
      <c r="C44" s="47"/>
      <c r="D44" s="47"/>
      <c r="E44" s="47"/>
      <c r="F44" s="47"/>
      <c r="G44" s="47"/>
      <c r="H44" s="47"/>
      <c r="I44" s="47"/>
      <c r="J44" s="47"/>
      <c r="K44" s="47"/>
      <c r="L44" s="47"/>
      <c r="M44" s="47"/>
      <c r="N44" s="47"/>
    </row>
    <row r="45" spans="1:14" ht="15.75" customHeight="1">
      <c r="A45" s="86"/>
      <c r="B45" s="47"/>
      <c r="C45" s="47"/>
      <c r="D45" s="47"/>
      <c r="E45" s="47"/>
      <c r="F45" s="47"/>
      <c r="G45" s="47"/>
      <c r="H45" s="47"/>
      <c r="I45" s="47"/>
      <c r="J45" s="47"/>
      <c r="K45" s="47"/>
      <c r="L45" s="47"/>
      <c r="M45" s="47"/>
      <c r="N45" s="47"/>
    </row>
    <row r="46" spans="1:14" ht="15.75" customHeight="1">
      <c r="A46" s="86"/>
      <c r="B46" s="47"/>
      <c r="C46" s="47"/>
      <c r="D46" s="47"/>
      <c r="E46" s="47"/>
      <c r="F46" s="47"/>
      <c r="G46" s="47"/>
      <c r="H46" s="47"/>
      <c r="I46" s="47"/>
      <c r="J46" s="47"/>
      <c r="K46" s="47"/>
      <c r="L46" s="47"/>
      <c r="M46" s="47"/>
      <c r="N46" s="47"/>
    </row>
    <row r="47" spans="1:14" ht="15.75" customHeight="1">
      <c r="A47" s="86"/>
      <c r="B47" s="47"/>
      <c r="C47" s="47"/>
      <c r="D47" s="47"/>
      <c r="E47" s="47"/>
      <c r="F47" s="47"/>
      <c r="G47" s="47"/>
      <c r="H47" s="47"/>
      <c r="I47" s="47"/>
      <c r="J47" s="47"/>
      <c r="K47" s="47"/>
      <c r="L47" s="47"/>
      <c r="M47" s="47"/>
      <c r="N47" s="47"/>
    </row>
    <row r="48" spans="1:14" ht="15.75" customHeight="1">
      <c r="A48" s="86"/>
      <c r="B48" s="47"/>
      <c r="C48" s="47"/>
      <c r="D48" s="47"/>
      <c r="E48" s="47"/>
      <c r="F48" s="47"/>
      <c r="G48" s="47"/>
      <c r="H48" s="47"/>
      <c r="I48" s="47"/>
      <c r="J48" s="47"/>
      <c r="K48" s="47"/>
      <c r="L48" s="47"/>
      <c r="M48" s="47"/>
      <c r="N48" s="47"/>
    </row>
    <row r="49" spans="1:14" ht="15.75" customHeight="1">
      <c r="A49" s="86"/>
      <c r="B49" s="47"/>
      <c r="C49" s="47"/>
      <c r="D49" s="47"/>
      <c r="E49" s="47"/>
      <c r="F49" s="47"/>
      <c r="G49" s="47"/>
      <c r="H49" s="47"/>
      <c r="I49" s="47"/>
      <c r="J49" s="47"/>
      <c r="K49" s="47"/>
      <c r="L49" s="47"/>
      <c r="M49" s="47"/>
      <c r="N49" s="47"/>
    </row>
    <row r="50" spans="1:14" ht="15.75" customHeight="1">
      <c r="A50" s="86"/>
      <c r="B50" s="47"/>
      <c r="C50" s="47"/>
      <c r="D50" s="47"/>
      <c r="E50" s="47"/>
      <c r="F50" s="47"/>
      <c r="G50" s="47"/>
      <c r="H50" s="47"/>
      <c r="I50" s="47"/>
      <c r="J50" s="47"/>
      <c r="K50" s="47"/>
      <c r="L50" s="47"/>
      <c r="M50" s="47"/>
      <c r="N50" s="47"/>
    </row>
    <row r="51" spans="1:7" ht="15.75" customHeight="1">
      <c r="A51" s="86"/>
      <c r="B51" s="47"/>
      <c r="C51" s="47"/>
      <c r="D51" s="47"/>
      <c r="E51" s="47"/>
      <c r="F51" s="47"/>
      <c r="G51" s="47"/>
    </row>
    <row r="52" spans="1:7" ht="15.75" customHeight="1">
      <c r="A52" s="86"/>
      <c r="B52" s="47"/>
      <c r="C52" s="47"/>
      <c r="D52" s="47"/>
      <c r="E52" s="47"/>
      <c r="F52" s="47"/>
      <c r="G52" s="47"/>
    </row>
    <row r="53" spans="1:7" ht="15.75" customHeight="1">
      <c r="A53" s="86"/>
      <c r="B53" s="47"/>
      <c r="C53" s="47"/>
      <c r="D53" s="47"/>
      <c r="E53" s="47"/>
      <c r="F53" s="47"/>
      <c r="G53" s="47"/>
    </row>
    <row r="54" spans="1:7" ht="15.75" customHeight="1">
      <c r="A54" s="86"/>
      <c r="B54" s="47"/>
      <c r="C54" s="47"/>
      <c r="D54" s="47"/>
      <c r="E54" s="47"/>
      <c r="F54" s="47"/>
      <c r="G54" s="47"/>
    </row>
    <row r="55" spans="1:7" ht="15.75" customHeight="1">
      <c r="A55" s="86"/>
      <c r="B55" s="47"/>
      <c r="C55" s="47"/>
      <c r="D55" s="47"/>
      <c r="E55" s="47"/>
      <c r="F55" s="47"/>
      <c r="G55" s="47"/>
    </row>
    <row r="56" spans="1:7" ht="15.75" customHeight="1">
      <c r="A56" s="86"/>
      <c r="B56" s="47"/>
      <c r="C56" s="47"/>
      <c r="D56" s="47"/>
      <c r="E56" s="47"/>
      <c r="F56" s="47"/>
      <c r="G56" s="47"/>
    </row>
    <row r="57" spans="1:7" ht="15.75" customHeight="1">
      <c r="A57" s="86"/>
      <c r="B57" s="47"/>
      <c r="C57" s="47"/>
      <c r="D57" s="47"/>
      <c r="E57" s="47"/>
      <c r="F57" s="47"/>
      <c r="G57" s="47"/>
    </row>
  </sheetData>
  <sheetProtection password="F786" sheet="1" objects="1" scenarios="1" selectLockedCells="1"/>
  <mergeCells count="27">
    <mergeCell ref="D19:F19"/>
    <mergeCell ref="G6:G8"/>
    <mergeCell ref="H6:H8"/>
    <mergeCell ref="A6:A8"/>
    <mergeCell ref="B6:B8"/>
    <mergeCell ref="D6:F6"/>
    <mergeCell ref="D7:F7"/>
    <mergeCell ref="D8:F8"/>
    <mergeCell ref="A3:F3"/>
    <mergeCell ref="C16:F16"/>
    <mergeCell ref="C15:F15"/>
    <mergeCell ref="C17:F17"/>
    <mergeCell ref="C18:F18"/>
    <mergeCell ref="A13:F13"/>
    <mergeCell ref="C14:F14"/>
    <mergeCell ref="C12:F12"/>
    <mergeCell ref="C4:F4"/>
    <mergeCell ref="A1:F1"/>
    <mergeCell ref="G2:H2"/>
    <mergeCell ref="A2:F2"/>
    <mergeCell ref="C20:F20"/>
    <mergeCell ref="A26:B26"/>
    <mergeCell ref="C23:F23"/>
    <mergeCell ref="C24:F24"/>
    <mergeCell ref="C25:F25"/>
    <mergeCell ref="C21:F21"/>
    <mergeCell ref="C22:F22"/>
  </mergeCells>
  <dataValidations count="8">
    <dataValidation type="list" allowBlank="1" showInputMessage="1" showErrorMessage="1" errorTitle="CONTEÚDO INVÁLIDO" error="Selecione apenas &quot;SIM&quot;, &quot;NÃO&quot; ou DEL para limpar o campo.&#10;" sqref="C19">
      <formula1>$A$31:$A$33</formula1>
    </dataValidation>
    <dataValidation type="whole" operator="greaterThanOrEqual" showInputMessage="1" showErrorMessage="1" errorTitle="Conteúdo Inválido" error="Digite apenas números inteiros ou deixe em branco." sqref="C5 E9 E11 C9:C11 E5">
      <formula1>0</formula1>
    </dataValidation>
    <dataValidation allowBlank="1" showInputMessage="1" showErrorMessage="1" errorTitle="Conteúdo inválido" error="Digite apenas números inteiros ou deixe em branco." sqref="C12:F12"/>
    <dataValidation type="whole" operator="greaterThanOrEqual" allowBlank="1" showInputMessage="1" showErrorMessage="1" errorTitle="Conteúdo Inválido" error="Digite apenas números inteiros ou deixe em branco." sqref="C15:F18 C25:F25 C22:F23 C20:F20">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type="list" allowBlank="1" showInputMessage="1" showErrorMessage="1" prompt="Digite &quot;X&quot; se a resposta for afirmativa&#10;" errorTitle="ATENÇÃO" error="Assinale com &quot;X&quot; ou deixe em branco" sqref="C6:C8">
      <formula1>$A$34:$A$35</formula1>
    </dataValidation>
  </dataValidations>
  <printOptions/>
  <pageMargins left="0.31496062992125984" right="0.31496062992125984" top="0.7874015748031497" bottom="0.3937007874015748" header="0.31496062992125984" footer="0.31496062992125984"/>
  <pageSetup fitToWidth="2"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codeName="Plan5">
    <tabColor theme="3"/>
  </sheetPr>
  <dimension ref="A1:Z177"/>
  <sheetViews>
    <sheetView showGridLines="0" showRowColHeaders="0" zoomScale="85" zoomScaleNormal="85" zoomScalePageLayoutView="0" workbookViewId="0" topLeftCell="A7">
      <selection activeCell="D7" sqref="D7:E7"/>
    </sheetView>
  </sheetViews>
  <sheetFormatPr defaultColWidth="14.421875" defaultRowHeight="15.75" customHeight="1"/>
  <cols>
    <col min="1" max="1" width="14.421875" style="87" customWidth="1"/>
    <col min="2" max="2" width="34.7109375" style="143" customWidth="1"/>
    <col min="3" max="3" width="43.8515625" style="143" customWidth="1"/>
    <col min="4" max="4" width="15.421875" style="87" customWidth="1"/>
    <col min="5" max="5" width="15.00390625" style="87" customWidth="1"/>
    <col min="6" max="6" width="7.8515625" style="87" hidden="1" customWidth="1"/>
    <col min="7" max="7" width="9.28125" style="48" hidden="1" customWidth="1"/>
    <col min="8" max="8" width="10.00390625" style="48" hidden="1" customWidth="1"/>
    <col min="9" max="16384" width="14.421875" style="48" customWidth="1"/>
  </cols>
  <sheetData>
    <row r="1" spans="1:5" s="29" customFormat="1" ht="33" customHeight="1" hidden="1" thickBot="1">
      <c r="A1" s="287" t="s">
        <v>462</v>
      </c>
      <c r="B1" s="287"/>
      <c r="C1" s="287"/>
      <c r="D1" s="287"/>
      <c r="E1" s="287"/>
    </row>
    <row r="2" spans="1:8" ht="113.25" customHeight="1">
      <c r="A2" s="340" t="s">
        <v>448</v>
      </c>
      <c r="B2" s="341"/>
      <c r="C2" s="341"/>
      <c r="D2" s="341"/>
      <c r="E2" s="341"/>
      <c r="F2" s="349" t="s">
        <v>278</v>
      </c>
      <c r="G2" s="349"/>
      <c r="H2" s="349"/>
    </row>
    <row r="3" spans="1:26" s="39" customFormat="1" ht="22.5" customHeight="1">
      <c r="A3" s="201" t="s">
        <v>73</v>
      </c>
      <c r="B3" s="334" t="s">
        <v>99</v>
      </c>
      <c r="C3" s="320"/>
      <c r="D3" s="293" t="s">
        <v>100</v>
      </c>
      <c r="E3" s="294"/>
      <c r="F3" s="293"/>
      <c r="G3" s="337"/>
      <c r="H3" s="294"/>
      <c r="I3" s="38"/>
      <c r="J3" s="38"/>
      <c r="K3" s="38"/>
      <c r="L3" s="38"/>
      <c r="M3" s="38"/>
      <c r="N3" s="38"/>
      <c r="O3" s="38"/>
      <c r="P3" s="38"/>
      <c r="Q3" s="38"/>
      <c r="R3" s="38"/>
      <c r="S3" s="38"/>
      <c r="T3" s="38"/>
      <c r="U3" s="38"/>
      <c r="V3" s="38"/>
      <c r="W3" s="38"/>
      <c r="X3" s="38"/>
      <c r="Y3" s="38"/>
      <c r="Z3" s="38"/>
    </row>
    <row r="4" spans="1:26" s="39" customFormat="1" ht="22.5" customHeight="1">
      <c r="A4" s="293" t="s">
        <v>9</v>
      </c>
      <c r="B4" s="337"/>
      <c r="C4" s="337"/>
      <c r="D4" s="337"/>
      <c r="E4" s="294"/>
      <c r="F4" s="201" t="s">
        <v>194</v>
      </c>
      <c r="G4" s="201" t="s">
        <v>195</v>
      </c>
      <c r="H4" s="222" t="s">
        <v>449</v>
      </c>
      <c r="I4" s="38"/>
      <c r="J4" s="38"/>
      <c r="K4" s="38"/>
      <c r="L4" s="38"/>
      <c r="M4" s="38"/>
      <c r="N4" s="38"/>
      <c r="O4" s="38"/>
      <c r="P4" s="38"/>
      <c r="Q4" s="38"/>
      <c r="R4" s="38"/>
      <c r="S4" s="38"/>
      <c r="T4" s="38"/>
      <c r="U4" s="38"/>
      <c r="V4" s="38"/>
      <c r="W4" s="38"/>
      <c r="X4" s="38"/>
      <c r="Y4" s="38"/>
      <c r="Z4" s="38"/>
    </row>
    <row r="5" spans="1:26" s="39" customFormat="1" ht="22.5" customHeight="1">
      <c r="A5" s="212">
        <v>78</v>
      </c>
      <c r="B5" s="323" t="s">
        <v>10</v>
      </c>
      <c r="C5" s="324"/>
      <c r="D5" s="342">
        <v>650</v>
      </c>
      <c r="E5" s="342"/>
      <c r="F5" s="89">
        <f>COUNTIF(D5,"&gt;0")</f>
        <v>1</v>
      </c>
      <c r="G5" s="228">
        <v>1</v>
      </c>
      <c r="H5" s="194" t="s">
        <v>298</v>
      </c>
      <c r="I5" s="38"/>
      <c r="J5" s="38"/>
      <c r="K5" s="38"/>
      <c r="L5" s="38"/>
      <c r="M5" s="38"/>
      <c r="N5" s="38"/>
      <c r="O5" s="38"/>
      <c r="P5" s="38"/>
      <c r="Q5" s="38"/>
      <c r="R5" s="38"/>
      <c r="S5" s="38"/>
      <c r="T5" s="38"/>
      <c r="U5" s="38"/>
      <c r="V5" s="38"/>
      <c r="W5" s="38"/>
      <c r="X5" s="38"/>
      <c r="Y5" s="38"/>
      <c r="Z5" s="38"/>
    </row>
    <row r="6" spans="1:26" s="39" customFormat="1" ht="22.5" customHeight="1">
      <c r="A6" s="212">
        <v>79</v>
      </c>
      <c r="B6" s="323" t="s">
        <v>77</v>
      </c>
      <c r="C6" s="324"/>
      <c r="D6" s="338"/>
      <c r="E6" s="339"/>
      <c r="F6" s="89">
        <f>COUNTIF(D6,"&gt;=0")</f>
        <v>0</v>
      </c>
      <c r="G6" s="228">
        <v>1</v>
      </c>
      <c r="H6" s="194" t="s">
        <v>258</v>
      </c>
      <c r="I6" s="38"/>
      <c r="J6" s="38"/>
      <c r="K6" s="38"/>
      <c r="L6" s="38"/>
      <c r="M6" s="38"/>
      <c r="N6" s="38"/>
      <c r="O6" s="38"/>
      <c r="P6" s="38"/>
      <c r="Q6" s="38"/>
      <c r="R6" s="38"/>
      <c r="S6" s="38"/>
      <c r="T6" s="38"/>
      <c r="U6" s="38"/>
      <c r="V6" s="38"/>
      <c r="W6" s="38"/>
      <c r="X6" s="38"/>
      <c r="Y6" s="38"/>
      <c r="Z6" s="38"/>
    </row>
    <row r="7" spans="1:26" s="39" customFormat="1" ht="22.5" customHeight="1">
      <c r="A7" s="212">
        <v>80</v>
      </c>
      <c r="B7" s="323" t="s">
        <v>11</v>
      </c>
      <c r="C7" s="324"/>
      <c r="D7" s="338"/>
      <c r="E7" s="339"/>
      <c r="F7" s="89">
        <f>COUNTIF(D7,"&gt;=0")</f>
        <v>0</v>
      </c>
      <c r="G7" s="228">
        <v>1</v>
      </c>
      <c r="H7" s="194" t="s">
        <v>258</v>
      </c>
      <c r="I7" s="38"/>
      <c r="J7" s="38"/>
      <c r="K7" s="38"/>
      <c r="L7" s="38"/>
      <c r="M7" s="38"/>
      <c r="N7" s="38"/>
      <c r="O7" s="38"/>
      <c r="P7" s="38"/>
      <c r="Q7" s="38"/>
      <c r="R7" s="38"/>
      <c r="S7" s="38"/>
      <c r="T7" s="38"/>
      <c r="U7" s="38"/>
      <c r="V7" s="38"/>
      <c r="W7" s="38"/>
      <c r="X7" s="38"/>
      <c r="Y7" s="38"/>
      <c r="Z7" s="38"/>
    </row>
    <row r="8" spans="1:26" s="39" customFormat="1" ht="22.5" customHeight="1">
      <c r="A8" s="212">
        <v>81</v>
      </c>
      <c r="B8" s="323" t="s">
        <v>12</v>
      </c>
      <c r="C8" s="324"/>
      <c r="D8" s="342">
        <v>1</v>
      </c>
      <c r="E8" s="342"/>
      <c r="F8" s="89">
        <f>COUNTIF(D8,"&gt;=0")</f>
        <v>1</v>
      </c>
      <c r="G8" s="228">
        <v>1</v>
      </c>
      <c r="H8" s="194" t="s">
        <v>258</v>
      </c>
      <c r="I8" s="38"/>
      <c r="J8" s="38"/>
      <c r="K8" s="38"/>
      <c r="L8" s="38"/>
      <c r="M8" s="38"/>
      <c r="N8" s="38"/>
      <c r="O8" s="38"/>
      <c r="P8" s="38"/>
      <c r="Q8" s="38"/>
      <c r="R8" s="38"/>
      <c r="S8" s="38"/>
      <c r="T8" s="38"/>
      <c r="U8" s="38"/>
      <c r="V8" s="38"/>
      <c r="W8" s="38"/>
      <c r="X8" s="38"/>
      <c r="Y8" s="38"/>
      <c r="Z8" s="38"/>
    </row>
    <row r="9" spans="1:26" s="39" customFormat="1" ht="22.5" customHeight="1">
      <c r="A9" s="212">
        <v>82</v>
      </c>
      <c r="B9" s="343" t="s">
        <v>13</v>
      </c>
      <c r="C9" s="344"/>
      <c r="D9" s="338">
        <v>3</v>
      </c>
      <c r="E9" s="339"/>
      <c r="F9" s="89">
        <f>COUNTIF(D9,"&gt;=0")</f>
        <v>1</v>
      </c>
      <c r="G9" s="228">
        <v>1</v>
      </c>
      <c r="H9" s="194" t="s">
        <v>258</v>
      </c>
      <c r="I9" s="38"/>
      <c r="J9" s="38"/>
      <c r="K9" s="38"/>
      <c r="L9" s="38"/>
      <c r="M9" s="38"/>
      <c r="N9" s="38"/>
      <c r="O9" s="38"/>
      <c r="P9" s="38"/>
      <c r="Q9" s="38"/>
      <c r="R9" s="38"/>
      <c r="S9" s="38"/>
      <c r="T9" s="38"/>
      <c r="U9" s="38"/>
      <c r="V9" s="38"/>
      <c r="W9" s="38"/>
      <c r="X9" s="38"/>
      <c r="Y9" s="38"/>
      <c r="Z9" s="38"/>
    </row>
    <row r="10" spans="1:26" s="39" customFormat="1" ht="22.5" customHeight="1">
      <c r="A10" s="293" t="s">
        <v>125</v>
      </c>
      <c r="B10" s="337"/>
      <c r="C10" s="337"/>
      <c r="D10" s="337"/>
      <c r="E10" s="294"/>
      <c r="F10" s="88"/>
      <c r="G10" s="88"/>
      <c r="H10" s="194"/>
      <c r="I10" s="38"/>
      <c r="J10" s="38"/>
      <c r="K10" s="38"/>
      <c r="L10" s="38"/>
      <c r="M10" s="38"/>
      <c r="N10" s="38"/>
      <c r="O10" s="38"/>
      <c r="P10" s="38"/>
      <c r="Q10" s="38"/>
      <c r="R10" s="38"/>
      <c r="S10" s="38"/>
      <c r="T10" s="38"/>
      <c r="U10" s="38"/>
      <c r="V10" s="38"/>
      <c r="W10" s="38"/>
      <c r="X10" s="38"/>
      <c r="Y10" s="38"/>
      <c r="Z10" s="38"/>
    </row>
    <row r="11" spans="1:26" s="39" customFormat="1" ht="22.5" customHeight="1">
      <c r="A11" s="212">
        <v>83</v>
      </c>
      <c r="B11" s="323" t="s">
        <v>179</v>
      </c>
      <c r="C11" s="324"/>
      <c r="D11" s="308" t="s">
        <v>251</v>
      </c>
      <c r="E11" s="309"/>
      <c r="F11" s="40">
        <f>IF(D11="SIM OU NÃO?",0,1)</f>
        <v>1</v>
      </c>
      <c r="G11" s="228">
        <v>1</v>
      </c>
      <c r="H11" s="194"/>
      <c r="I11" s="38"/>
      <c r="J11" s="38"/>
      <c r="K11" s="38"/>
      <c r="L11" s="38"/>
      <c r="M11" s="38"/>
      <c r="N11" s="38"/>
      <c r="O11" s="38"/>
      <c r="P11" s="38"/>
      <c r="Q11" s="38"/>
      <c r="R11" s="38"/>
      <c r="S11" s="38"/>
      <c r="T11" s="38"/>
      <c r="U11" s="38"/>
      <c r="V11" s="38"/>
      <c r="W11" s="38"/>
      <c r="X11" s="38"/>
      <c r="Y11" s="38"/>
      <c r="Z11" s="38"/>
    </row>
    <row r="12" spans="1:26" s="39" customFormat="1" ht="22.5" customHeight="1">
      <c r="A12" s="212">
        <v>84</v>
      </c>
      <c r="B12" s="323" t="s">
        <v>178</v>
      </c>
      <c r="C12" s="324"/>
      <c r="D12" s="308" t="s">
        <v>251</v>
      </c>
      <c r="E12" s="309"/>
      <c r="F12" s="40">
        <f>IF(D12="SIM OU NÃO?",0,1)</f>
        <v>1</v>
      </c>
      <c r="G12" s="228">
        <v>1</v>
      </c>
      <c r="H12" s="194"/>
      <c r="I12" s="38"/>
      <c r="J12" s="38"/>
      <c r="K12" s="38"/>
      <c r="L12" s="38"/>
      <c r="M12" s="38"/>
      <c r="N12" s="38"/>
      <c r="O12" s="38"/>
      <c r="P12" s="38"/>
      <c r="Q12" s="38"/>
      <c r="R12" s="38"/>
      <c r="S12" s="38"/>
      <c r="T12" s="38"/>
      <c r="U12" s="38"/>
      <c r="V12" s="38"/>
      <c r="W12" s="38"/>
      <c r="X12" s="38"/>
      <c r="Y12" s="38"/>
      <c r="Z12" s="38"/>
    </row>
    <row r="13" spans="1:26" s="39" customFormat="1" ht="22.5" customHeight="1">
      <c r="A13" s="293" t="s">
        <v>117</v>
      </c>
      <c r="B13" s="337"/>
      <c r="C13" s="337"/>
      <c r="D13" s="337"/>
      <c r="E13" s="294"/>
      <c r="F13" s="88"/>
      <c r="G13" s="88"/>
      <c r="H13" s="194"/>
      <c r="I13" s="38"/>
      <c r="J13" s="38"/>
      <c r="K13" s="38"/>
      <c r="L13" s="38"/>
      <c r="M13" s="38"/>
      <c r="N13" s="38"/>
      <c r="O13" s="38"/>
      <c r="P13" s="38"/>
      <c r="Q13" s="38"/>
      <c r="R13" s="38"/>
      <c r="S13" s="38"/>
      <c r="T13" s="38"/>
      <c r="U13" s="38"/>
      <c r="V13" s="38"/>
      <c r="W13" s="38"/>
      <c r="X13" s="38"/>
      <c r="Y13" s="38"/>
      <c r="Z13" s="38"/>
    </row>
    <row r="14" spans="1:26" s="39" customFormat="1" ht="22.5" customHeight="1">
      <c r="A14" s="212">
        <v>85</v>
      </c>
      <c r="B14" s="323" t="s">
        <v>118</v>
      </c>
      <c r="C14" s="324"/>
      <c r="D14" s="308" t="s">
        <v>251</v>
      </c>
      <c r="E14" s="309"/>
      <c r="F14" s="40">
        <f>IF(D14="SIM OU NÃO?",0,1)</f>
        <v>1</v>
      </c>
      <c r="G14" s="228">
        <v>1</v>
      </c>
      <c r="H14" s="194"/>
      <c r="I14" s="38"/>
      <c r="J14" s="38"/>
      <c r="K14" s="38"/>
      <c r="L14" s="38"/>
      <c r="M14" s="38"/>
      <c r="N14" s="38"/>
      <c r="O14" s="38"/>
      <c r="P14" s="38"/>
      <c r="Q14" s="38"/>
      <c r="R14" s="38"/>
      <c r="S14" s="38"/>
      <c r="T14" s="38"/>
      <c r="U14" s="38"/>
      <c r="V14" s="38"/>
      <c r="W14" s="38"/>
      <c r="X14" s="38"/>
      <c r="Y14" s="38"/>
      <c r="Z14" s="38"/>
    </row>
    <row r="15" spans="1:26" s="39" customFormat="1" ht="22.5" customHeight="1">
      <c r="A15" s="212">
        <v>86</v>
      </c>
      <c r="B15" s="323" t="s">
        <v>119</v>
      </c>
      <c r="C15" s="324"/>
      <c r="D15" s="308" t="s">
        <v>251</v>
      </c>
      <c r="E15" s="309"/>
      <c r="F15" s="40">
        <f>IF(D15="SIM OU NÃO?",0,1)</f>
        <v>1</v>
      </c>
      <c r="G15" s="228">
        <v>1</v>
      </c>
      <c r="H15" s="194"/>
      <c r="I15" s="38"/>
      <c r="J15" s="38"/>
      <c r="K15" s="38"/>
      <c r="L15" s="38"/>
      <c r="M15" s="38"/>
      <c r="N15" s="38"/>
      <c r="O15" s="38"/>
      <c r="P15" s="38"/>
      <c r="Q15" s="38"/>
      <c r="R15" s="38"/>
      <c r="S15" s="38"/>
      <c r="T15" s="38"/>
      <c r="U15" s="38"/>
      <c r="V15" s="38"/>
      <c r="W15" s="38"/>
      <c r="X15" s="38"/>
      <c r="Y15" s="38"/>
      <c r="Z15" s="38"/>
    </row>
    <row r="16" spans="1:26" s="39" customFormat="1" ht="22.5" customHeight="1">
      <c r="A16" s="212">
        <v>87</v>
      </c>
      <c r="B16" s="323" t="s">
        <v>34</v>
      </c>
      <c r="C16" s="324"/>
      <c r="D16" s="308" t="s">
        <v>251</v>
      </c>
      <c r="E16" s="309"/>
      <c r="F16" s="40">
        <f>IF(D16="SIM OU NÃO?",0,1)</f>
        <v>1</v>
      </c>
      <c r="G16" s="228">
        <v>1</v>
      </c>
      <c r="H16" s="194"/>
      <c r="I16" s="38"/>
      <c r="J16" s="38"/>
      <c r="K16" s="38"/>
      <c r="L16" s="38"/>
      <c r="M16" s="38"/>
      <c r="N16" s="38"/>
      <c r="O16" s="38"/>
      <c r="P16" s="38"/>
      <c r="Q16" s="38"/>
      <c r="R16" s="38"/>
      <c r="S16" s="38"/>
      <c r="T16" s="38"/>
      <c r="U16" s="38"/>
      <c r="V16" s="38"/>
      <c r="W16" s="38"/>
      <c r="X16" s="38"/>
      <c r="Y16" s="38"/>
      <c r="Z16" s="38"/>
    </row>
    <row r="17" spans="1:26" s="39" customFormat="1" ht="22.5" customHeight="1">
      <c r="A17" s="293" t="s">
        <v>126</v>
      </c>
      <c r="B17" s="337"/>
      <c r="C17" s="337"/>
      <c r="D17" s="337"/>
      <c r="E17" s="294"/>
      <c r="F17" s="88"/>
      <c r="G17" s="88"/>
      <c r="H17" s="194"/>
      <c r="I17" s="38"/>
      <c r="J17" s="38"/>
      <c r="K17" s="38"/>
      <c r="L17" s="38"/>
      <c r="M17" s="38"/>
      <c r="N17" s="38"/>
      <c r="O17" s="38"/>
      <c r="P17" s="38"/>
      <c r="Q17" s="38"/>
      <c r="R17" s="38"/>
      <c r="S17" s="38"/>
      <c r="T17" s="38"/>
      <c r="U17" s="38"/>
      <c r="V17" s="38"/>
      <c r="W17" s="38"/>
      <c r="X17" s="38"/>
      <c r="Y17" s="38"/>
      <c r="Z17" s="38"/>
    </row>
    <row r="18" spans="1:26" s="39" customFormat="1" ht="22.5" customHeight="1">
      <c r="A18" s="212">
        <v>88</v>
      </c>
      <c r="B18" s="323" t="s">
        <v>120</v>
      </c>
      <c r="C18" s="324"/>
      <c r="D18" s="308" t="s">
        <v>251</v>
      </c>
      <c r="E18" s="309"/>
      <c r="F18" s="40">
        <f aca="true" t="shared" si="0" ref="F18:F24">IF(D18="SIM OU NÃO?",0,1)</f>
        <v>1</v>
      </c>
      <c r="G18" s="228">
        <v>1</v>
      </c>
      <c r="H18" s="194"/>
      <c r="I18" s="38"/>
      <c r="J18" s="38"/>
      <c r="K18" s="38"/>
      <c r="L18" s="38"/>
      <c r="M18" s="38"/>
      <c r="N18" s="38"/>
      <c r="O18" s="38"/>
      <c r="P18" s="38"/>
      <c r="Q18" s="38"/>
      <c r="R18" s="38"/>
      <c r="S18" s="38"/>
      <c r="T18" s="38"/>
      <c r="U18" s="38"/>
      <c r="V18" s="38"/>
      <c r="W18" s="38"/>
      <c r="X18" s="38"/>
      <c r="Y18" s="38"/>
      <c r="Z18" s="38"/>
    </row>
    <row r="19" spans="1:26" s="39" customFormat="1" ht="22.5" customHeight="1">
      <c r="A19" s="212">
        <v>89</v>
      </c>
      <c r="B19" s="323" t="s">
        <v>121</v>
      </c>
      <c r="C19" s="324"/>
      <c r="D19" s="308" t="s">
        <v>251</v>
      </c>
      <c r="E19" s="309"/>
      <c r="F19" s="40">
        <f t="shared" si="0"/>
        <v>1</v>
      </c>
      <c r="G19" s="228">
        <v>1</v>
      </c>
      <c r="H19" s="194"/>
      <c r="I19" s="38"/>
      <c r="J19" s="38"/>
      <c r="K19" s="38"/>
      <c r="L19" s="38"/>
      <c r="M19" s="38"/>
      <c r="N19" s="38"/>
      <c r="O19" s="38"/>
      <c r="P19" s="38"/>
      <c r="Q19" s="38"/>
      <c r="R19" s="38"/>
      <c r="S19" s="38"/>
      <c r="T19" s="38"/>
      <c r="U19" s="38"/>
      <c r="V19" s="38"/>
      <c r="W19" s="38"/>
      <c r="X19" s="38"/>
      <c r="Y19" s="38"/>
      <c r="Z19" s="38"/>
    </row>
    <row r="20" spans="1:26" s="39" customFormat="1" ht="22.5" customHeight="1">
      <c r="A20" s="212">
        <v>90</v>
      </c>
      <c r="B20" s="323" t="s">
        <v>122</v>
      </c>
      <c r="C20" s="324"/>
      <c r="D20" s="308" t="s">
        <v>251</v>
      </c>
      <c r="E20" s="309"/>
      <c r="F20" s="40">
        <f t="shared" si="0"/>
        <v>1</v>
      </c>
      <c r="G20" s="228">
        <v>1</v>
      </c>
      <c r="H20" s="194"/>
      <c r="I20" s="38"/>
      <c r="J20" s="38"/>
      <c r="K20" s="38"/>
      <c r="L20" s="38"/>
      <c r="M20" s="38"/>
      <c r="N20" s="38"/>
      <c r="O20" s="38"/>
      <c r="P20" s="38"/>
      <c r="Q20" s="38"/>
      <c r="R20" s="38"/>
      <c r="S20" s="38"/>
      <c r="T20" s="38"/>
      <c r="U20" s="38"/>
      <c r="V20" s="38"/>
      <c r="W20" s="38"/>
      <c r="X20" s="38"/>
      <c r="Y20" s="38"/>
      <c r="Z20" s="38"/>
    </row>
    <row r="21" spans="1:26" s="39" customFormat="1" ht="34.5" customHeight="1">
      <c r="A21" s="212">
        <v>91</v>
      </c>
      <c r="B21" s="323" t="s">
        <v>440</v>
      </c>
      <c r="C21" s="324"/>
      <c r="D21" s="308" t="s">
        <v>251</v>
      </c>
      <c r="E21" s="309"/>
      <c r="F21" s="40">
        <f t="shared" si="0"/>
        <v>1</v>
      </c>
      <c r="G21" s="228">
        <v>1</v>
      </c>
      <c r="H21" s="194"/>
      <c r="I21" s="38"/>
      <c r="J21" s="38"/>
      <c r="K21" s="38"/>
      <c r="L21" s="38"/>
      <c r="M21" s="38"/>
      <c r="N21" s="38"/>
      <c r="O21" s="38"/>
      <c r="P21" s="38"/>
      <c r="Q21" s="38"/>
      <c r="R21" s="38"/>
      <c r="S21" s="38"/>
      <c r="T21" s="38"/>
      <c r="U21" s="38"/>
      <c r="V21" s="38"/>
      <c r="W21" s="38"/>
      <c r="X21" s="38"/>
      <c r="Y21" s="38"/>
      <c r="Z21" s="38"/>
    </row>
    <row r="22" spans="1:26" s="39" customFormat="1" ht="22.5" customHeight="1">
      <c r="A22" s="212">
        <v>92</v>
      </c>
      <c r="B22" s="323" t="s">
        <v>123</v>
      </c>
      <c r="C22" s="324"/>
      <c r="D22" s="308" t="s">
        <v>251</v>
      </c>
      <c r="E22" s="309"/>
      <c r="F22" s="40">
        <f t="shared" si="0"/>
        <v>1</v>
      </c>
      <c r="G22" s="228">
        <v>1</v>
      </c>
      <c r="H22" s="194"/>
      <c r="I22" s="38"/>
      <c r="J22" s="38"/>
      <c r="K22" s="38"/>
      <c r="L22" s="38"/>
      <c r="M22" s="38"/>
      <c r="N22" s="38"/>
      <c r="O22" s="38"/>
      <c r="P22" s="38"/>
      <c r="Q22" s="38"/>
      <c r="R22" s="38"/>
      <c r="S22" s="38"/>
      <c r="T22" s="38"/>
      <c r="U22" s="38"/>
      <c r="V22" s="38"/>
      <c r="W22" s="38"/>
      <c r="X22" s="38"/>
      <c r="Y22" s="38"/>
      <c r="Z22" s="38"/>
    </row>
    <row r="23" spans="1:26" s="39" customFormat="1" ht="22.5" customHeight="1">
      <c r="A23" s="212">
        <v>93</v>
      </c>
      <c r="B23" s="323" t="s">
        <v>124</v>
      </c>
      <c r="C23" s="324"/>
      <c r="D23" s="308" t="s">
        <v>251</v>
      </c>
      <c r="E23" s="309"/>
      <c r="F23" s="40">
        <f t="shared" si="0"/>
        <v>1</v>
      </c>
      <c r="G23" s="228">
        <v>1</v>
      </c>
      <c r="H23" s="194"/>
      <c r="I23" s="38"/>
      <c r="J23" s="38"/>
      <c r="K23" s="38"/>
      <c r="L23" s="38"/>
      <c r="M23" s="38"/>
      <c r="N23" s="38"/>
      <c r="O23" s="38"/>
      <c r="P23" s="38"/>
      <c r="Q23" s="38"/>
      <c r="R23" s="38"/>
      <c r="S23" s="38"/>
      <c r="T23" s="38"/>
      <c r="U23" s="38"/>
      <c r="V23" s="38"/>
      <c r="W23" s="38"/>
      <c r="X23" s="38"/>
      <c r="Y23" s="38"/>
      <c r="Z23" s="38"/>
    </row>
    <row r="24" spans="1:26" s="39" customFormat="1" ht="22.5" customHeight="1">
      <c r="A24" s="212">
        <v>94</v>
      </c>
      <c r="B24" s="323" t="s">
        <v>36</v>
      </c>
      <c r="C24" s="324"/>
      <c r="D24" s="308" t="s">
        <v>251</v>
      </c>
      <c r="E24" s="309"/>
      <c r="F24" s="40">
        <f t="shared" si="0"/>
        <v>1</v>
      </c>
      <c r="G24" s="228">
        <v>1</v>
      </c>
      <c r="H24" s="194"/>
      <c r="I24" s="38"/>
      <c r="J24" s="38"/>
      <c r="K24" s="38"/>
      <c r="L24" s="38"/>
      <c r="M24" s="38"/>
      <c r="N24" s="38"/>
      <c r="O24" s="38"/>
      <c r="P24" s="38"/>
      <c r="Q24" s="38"/>
      <c r="R24" s="38"/>
      <c r="S24" s="38"/>
      <c r="T24" s="38"/>
      <c r="U24" s="38"/>
      <c r="V24" s="38"/>
      <c r="W24" s="38"/>
      <c r="X24" s="38"/>
      <c r="Y24" s="38"/>
      <c r="Z24" s="38"/>
    </row>
    <row r="25" spans="1:26" s="39" customFormat="1" ht="22.5" customHeight="1">
      <c r="A25" s="293" t="s">
        <v>127</v>
      </c>
      <c r="B25" s="337"/>
      <c r="C25" s="337"/>
      <c r="D25" s="337"/>
      <c r="E25" s="294"/>
      <c r="F25" s="88"/>
      <c r="G25" s="88"/>
      <c r="H25" s="194"/>
      <c r="I25" s="38"/>
      <c r="J25" s="38"/>
      <c r="K25" s="38"/>
      <c r="L25" s="38"/>
      <c r="M25" s="38"/>
      <c r="N25" s="38"/>
      <c r="O25" s="38"/>
      <c r="P25" s="38"/>
      <c r="Q25" s="38"/>
      <c r="R25" s="38"/>
      <c r="S25" s="38"/>
      <c r="T25" s="38"/>
      <c r="U25" s="38"/>
      <c r="V25" s="38"/>
      <c r="W25" s="38"/>
      <c r="X25" s="38"/>
      <c r="Y25" s="38"/>
      <c r="Z25" s="38"/>
    </row>
    <row r="26" spans="1:26" s="39" customFormat="1" ht="22.5" customHeight="1">
      <c r="A26" s="212">
        <v>95</v>
      </c>
      <c r="B26" s="323" t="s">
        <v>128</v>
      </c>
      <c r="C26" s="324"/>
      <c r="D26" s="308" t="s">
        <v>251</v>
      </c>
      <c r="E26" s="309"/>
      <c r="F26" s="40">
        <f aca="true" t="shared" si="1" ref="F26:F33">IF(D26="SIM OU NÃO?",0,1)</f>
        <v>1</v>
      </c>
      <c r="G26" s="228">
        <v>1</v>
      </c>
      <c r="H26" s="194"/>
      <c r="I26" s="38"/>
      <c r="J26" s="38"/>
      <c r="K26" s="38"/>
      <c r="L26" s="38"/>
      <c r="M26" s="38"/>
      <c r="N26" s="38"/>
      <c r="O26" s="38"/>
      <c r="P26" s="38"/>
      <c r="Q26" s="38"/>
      <c r="R26" s="38"/>
      <c r="S26" s="38"/>
      <c r="T26" s="38"/>
      <c r="U26" s="38"/>
      <c r="V26" s="38"/>
      <c r="W26" s="38"/>
      <c r="X26" s="38"/>
      <c r="Y26" s="38"/>
      <c r="Z26" s="38"/>
    </row>
    <row r="27" spans="1:26" s="39" customFormat="1" ht="22.5" customHeight="1">
      <c r="A27" s="212">
        <v>96</v>
      </c>
      <c r="B27" s="325" t="s">
        <v>129</v>
      </c>
      <c r="C27" s="326"/>
      <c r="D27" s="308" t="s">
        <v>251</v>
      </c>
      <c r="E27" s="309"/>
      <c r="F27" s="40">
        <f t="shared" si="1"/>
        <v>1</v>
      </c>
      <c r="G27" s="228">
        <v>1</v>
      </c>
      <c r="H27" s="194"/>
      <c r="I27" s="38"/>
      <c r="J27" s="38"/>
      <c r="K27" s="38"/>
      <c r="L27" s="38"/>
      <c r="M27" s="38"/>
      <c r="N27" s="38"/>
      <c r="O27" s="38"/>
      <c r="P27" s="38"/>
      <c r="Q27" s="38"/>
      <c r="R27" s="38"/>
      <c r="S27" s="38"/>
      <c r="T27" s="38"/>
      <c r="U27" s="38"/>
      <c r="V27" s="38"/>
      <c r="W27" s="38"/>
      <c r="X27" s="38"/>
      <c r="Y27" s="38"/>
      <c r="Z27" s="38"/>
    </row>
    <row r="28" spans="1:26" s="39" customFormat="1" ht="22.5" customHeight="1">
      <c r="A28" s="212">
        <v>97</v>
      </c>
      <c r="B28" s="325" t="s">
        <v>180</v>
      </c>
      <c r="C28" s="326"/>
      <c r="D28" s="308" t="s">
        <v>251</v>
      </c>
      <c r="E28" s="309"/>
      <c r="F28" s="40">
        <f t="shared" si="1"/>
        <v>1</v>
      </c>
      <c r="G28" s="228">
        <v>1</v>
      </c>
      <c r="H28" s="194"/>
      <c r="I28" s="38"/>
      <c r="J28" s="38"/>
      <c r="K28" s="38"/>
      <c r="L28" s="38"/>
      <c r="M28" s="38"/>
      <c r="N28" s="38"/>
      <c r="O28" s="38"/>
      <c r="P28" s="38"/>
      <c r="Q28" s="38"/>
      <c r="R28" s="38"/>
      <c r="S28" s="38"/>
      <c r="T28" s="38"/>
      <c r="U28" s="38"/>
      <c r="V28" s="38"/>
      <c r="W28" s="38"/>
      <c r="X28" s="38"/>
      <c r="Y28" s="38"/>
      <c r="Z28" s="38"/>
    </row>
    <row r="29" spans="1:26" s="39" customFormat="1" ht="22.5" customHeight="1">
      <c r="A29" s="212">
        <v>98</v>
      </c>
      <c r="B29" s="323" t="s">
        <v>122</v>
      </c>
      <c r="C29" s="324"/>
      <c r="D29" s="308" t="s">
        <v>251</v>
      </c>
      <c r="E29" s="309"/>
      <c r="F29" s="40">
        <f t="shared" si="1"/>
        <v>1</v>
      </c>
      <c r="G29" s="228">
        <v>1</v>
      </c>
      <c r="H29" s="194"/>
      <c r="I29" s="38"/>
      <c r="J29" s="38"/>
      <c r="K29" s="38"/>
      <c r="L29" s="38"/>
      <c r="M29" s="38"/>
      <c r="N29" s="38"/>
      <c r="O29" s="38"/>
      <c r="P29" s="38"/>
      <c r="Q29" s="38"/>
      <c r="R29" s="38"/>
      <c r="S29" s="38"/>
      <c r="T29" s="38"/>
      <c r="U29" s="38"/>
      <c r="V29" s="38"/>
      <c r="W29" s="38"/>
      <c r="X29" s="38"/>
      <c r="Y29" s="38"/>
      <c r="Z29" s="38"/>
    </row>
    <row r="30" spans="1:26" s="39" customFormat="1" ht="33.75" customHeight="1">
      <c r="A30" s="212">
        <v>99</v>
      </c>
      <c r="B30" s="323" t="s">
        <v>440</v>
      </c>
      <c r="C30" s="324"/>
      <c r="D30" s="308" t="s">
        <v>251</v>
      </c>
      <c r="E30" s="309"/>
      <c r="F30" s="40">
        <f t="shared" si="1"/>
        <v>1</v>
      </c>
      <c r="G30" s="228">
        <v>1</v>
      </c>
      <c r="H30" s="194"/>
      <c r="I30" s="38"/>
      <c r="J30" s="38"/>
      <c r="K30" s="38"/>
      <c r="L30" s="38"/>
      <c r="M30" s="38"/>
      <c r="N30" s="38"/>
      <c r="O30" s="38"/>
      <c r="P30" s="38"/>
      <c r="Q30" s="38"/>
      <c r="R30" s="38"/>
      <c r="S30" s="38"/>
      <c r="T30" s="38"/>
      <c r="U30" s="38"/>
      <c r="V30" s="38"/>
      <c r="W30" s="38"/>
      <c r="X30" s="38"/>
      <c r="Y30" s="38"/>
      <c r="Z30" s="38"/>
    </row>
    <row r="31" spans="1:26" s="39" customFormat="1" ht="22.5" customHeight="1">
      <c r="A31" s="212">
        <v>100</v>
      </c>
      <c r="B31" s="323" t="s">
        <v>130</v>
      </c>
      <c r="C31" s="324"/>
      <c r="D31" s="308" t="s">
        <v>251</v>
      </c>
      <c r="E31" s="309"/>
      <c r="F31" s="40">
        <f t="shared" si="1"/>
        <v>1</v>
      </c>
      <c r="G31" s="228">
        <v>1</v>
      </c>
      <c r="H31" s="194"/>
      <c r="I31" s="38"/>
      <c r="J31" s="38"/>
      <c r="K31" s="38"/>
      <c r="L31" s="38"/>
      <c r="M31" s="38"/>
      <c r="N31" s="38"/>
      <c r="O31" s="38"/>
      <c r="P31" s="38"/>
      <c r="Q31" s="38"/>
      <c r="R31" s="38"/>
      <c r="S31" s="38"/>
      <c r="T31" s="38"/>
      <c r="U31" s="38"/>
      <c r="V31" s="38"/>
      <c r="W31" s="38"/>
      <c r="X31" s="38"/>
      <c r="Y31" s="38"/>
      <c r="Z31" s="38"/>
    </row>
    <row r="32" spans="1:26" s="39" customFormat="1" ht="22.5" customHeight="1">
      <c r="A32" s="212">
        <v>101</v>
      </c>
      <c r="B32" s="323" t="s">
        <v>35</v>
      </c>
      <c r="C32" s="324"/>
      <c r="D32" s="308" t="s">
        <v>251</v>
      </c>
      <c r="E32" s="309"/>
      <c r="F32" s="40">
        <f t="shared" si="1"/>
        <v>1</v>
      </c>
      <c r="G32" s="228">
        <v>1</v>
      </c>
      <c r="H32" s="194"/>
      <c r="I32" s="38"/>
      <c r="J32" s="38"/>
      <c r="K32" s="38"/>
      <c r="L32" s="38"/>
      <c r="M32" s="38"/>
      <c r="N32" s="38"/>
      <c r="O32" s="38"/>
      <c r="P32" s="38"/>
      <c r="Q32" s="38"/>
      <c r="R32" s="38"/>
      <c r="S32" s="38"/>
      <c r="T32" s="38"/>
      <c r="U32" s="38"/>
      <c r="V32" s="38"/>
      <c r="W32" s="38"/>
      <c r="X32" s="38"/>
      <c r="Y32" s="38"/>
      <c r="Z32" s="38"/>
    </row>
    <row r="33" spans="1:26" s="39" customFormat="1" ht="22.5" customHeight="1">
      <c r="A33" s="212">
        <v>102</v>
      </c>
      <c r="B33" s="323" t="s">
        <v>36</v>
      </c>
      <c r="C33" s="324"/>
      <c r="D33" s="308" t="s">
        <v>251</v>
      </c>
      <c r="E33" s="309"/>
      <c r="F33" s="40">
        <f t="shared" si="1"/>
        <v>1</v>
      </c>
      <c r="G33" s="228">
        <v>1</v>
      </c>
      <c r="H33" s="194"/>
      <c r="I33" s="38"/>
      <c r="J33" s="38"/>
      <c r="K33" s="38"/>
      <c r="L33" s="38"/>
      <c r="M33" s="38"/>
      <c r="N33" s="38"/>
      <c r="O33" s="38"/>
      <c r="P33" s="38"/>
      <c r="Q33" s="38"/>
      <c r="R33" s="38"/>
      <c r="S33" s="38"/>
      <c r="T33" s="38"/>
      <c r="U33" s="38"/>
      <c r="V33" s="38"/>
      <c r="W33" s="38"/>
      <c r="X33" s="38"/>
      <c r="Y33" s="38"/>
      <c r="Z33" s="38"/>
    </row>
    <row r="34" spans="1:26" s="39" customFormat="1" ht="22.5" customHeight="1">
      <c r="A34" s="293" t="s">
        <v>131</v>
      </c>
      <c r="B34" s="337"/>
      <c r="C34" s="337"/>
      <c r="D34" s="337"/>
      <c r="E34" s="294"/>
      <c r="F34" s="88"/>
      <c r="G34" s="88"/>
      <c r="H34" s="194"/>
      <c r="I34" s="38"/>
      <c r="J34" s="38"/>
      <c r="K34" s="38"/>
      <c r="L34" s="38"/>
      <c r="M34" s="38"/>
      <c r="N34" s="38"/>
      <c r="O34" s="38"/>
      <c r="P34" s="38"/>
      <c r="Q34" s="38"/>
      <c r="R34" s="38"/>
      <c r="S34" s="38"/>
      <c r="T34" s="38"/>
      <c r="U34" s="38"/>
      <c r="V34" s="38"/>
      <c r="W34" s="38"/>
      <c r="X34" s="38"/>
      <c r="Y34" s="38"/>
      <c r="Z34" s="38"/>
    </row>
    <row r="35" spans="1:26" s="39" customFormat="1" ht="22.5" customHeight="1">
      <c r="A35" s="212">
        <v>103</v>
      </c>
      <c r="B35" s="332" t="s">
        <v>234</v>
      </c>
      <c r="C35" s="333"/>
      <c r="D35" s="308" t="s">
        <v>251</v>
      </c>
      <c r="E35" s="309"/>
      <c r="F35" s="40">
        <f>IF(D35="SIM OU NÃO?",0,1)</f>
        <v>1</v>
      </c>
      <c r="G35" s="228">
        <v>1</v>
      </c>
      <c r="H35" s="194"/>
      <c r="I35" s="38"/>
      <c r="J35" s="38"/>
      <c r="K35" s="38"/>
      <c r="L35" s="38"/>
      <c r="M35" s="38"/>
      <c r="N35" s="38"/>
      <c r="O35" s="38"/>
      <c r="P35" s="38"/>
      <c r="Q35" s="38"/>
      <c r="R35" s="38"/>
      <c r="S35" s="38"/>
      <c r="T35" s="38"/>
      <c r="U35" s="38"/>
      <c r="V35" s="38"/>
      <c r="W35" s="38"/>
      <c r="X35" s="38"/>
      <c r="Y35" s="38"/>
      <c r="Z35" s="38"/>
    </row>
    <row r="36" spans="1:26" s="39" customFormat="1" ht="22.5" customHeight="1">
      <c r="A36" s="293" t="s">
        <v>132</v>
      </c>
      <c r="B36" s="337"/>
      <c r="C36" s="337"/>
      <c r="D36" s="337"/>
      <c r="E36" s="294"/>
      <c r="F36" s="88"/>
      <c r="G36" s="88"/>
      <c r="H36" s="194"/>
      <c r="I36" s="38"/>
      <c r="J36" s="38"/>
      <c r="K36" s="38"/>
      <c r="L36" s="38"/>
      <c r="M36" s="38"/>
      <c r="N36" s="38"/>
      <c r="O36" s="38"/>
      <c r="P36" s="38"/>
      <c r="Q36" s="38"/>
      <c r="R36" s="38"/>
      <c r="S36" s="38"/>
      <c r="T36" s="38"/>
      <c r="U36" s="38"/>
      <c r="V36" s="38"/>
      <c r="W36" s="38"/>
      <c r="X36" s="38"/>
      <c r="Y36" s="38"/>
      <c r="Z36" s="38"/>
    </row>
    <row r="37" spans="1:26" s="39" customFormat="1" ht="22.5" customHeight="1">
      <c r="A37" s="212">
        <v>104</v>
      </c>
      <c r="B37" s="345" t="s">
        <v>235</v>
      </c>
      <c r="C37" s="346"/>
      <c r="D37" s="308" t="s">
        <v>251</v>
      </c>
      <c r="E37" s="309"/>
      <c r="F37" s="40">
        <f>IF(D37="SIM OU NÃO?",0,1)</f>
        <v>1</v>
      </c>
      <c r="G37" s="228">
        <v>1</v>
      </c>
      <c r="H37" s="194"/>
      <c r="I37" s="38"/>
      <c r="J37" s="38"/>
      <c r="K37" s="38"/>
      <c r="L37" s="38"/>
      <c r="M37" s="38"/>
      <c r="N37" s="38"/>
      <c r="O37" s="38"/>
      <c r="P37" s="38"/>
      <c r="Q37" s="38"/>
      <c r="R37" s="38"/>
      <c r="S37" s="38"/>
      <c r="T37" s="38"/>
      <c r="U37" s="38"/>
      <c r="V37" s="38"/>
      <c r="W37" s="38"/>
      <c r="X37" s="38"/>
      <c r="Y37" s="38"/>
      <c r="Z37" s="38"/>
    </row>
    <row r="38" spans="1:26" s="39" customFormat="1" ht="22.5" customHeight="1">
      <c r="A38" s="293" t="s">
        <v>133</v>
      </c>
      <c r="B38" s="337"/>
      <c r="C38" s="337"/>
      <c r="D38" s="337"/>
      <c r="E38" s="294"/>
      <c r="F38" s="88"/>
      <c r="G38" s="88"/>
      <c r="H38" s="194"/>
      <c r="I38" s="38"/>
      <c r="J38" s="38"/>
      <c r="K38" s="38"/>
      <c r="L38" s="38"/>
      <c r="M38" s="38"/>
      <c r="N38" s="38"/>
      <c r="O38" s="38"/>
      <c r="P38" s="38"/>
      <c r="Q38" s="38"/>
      <c r="R38" s="38"/>
      <c r="S38" s="38"/>
      <c r="T38" s="38"/>
      <c r="U38" s="38"/>
      <c r="V38" s="38"/>
      <c r="W38" s="38"/>
      <c r="X38" s="38"/>
      <c r="Y38" s="38"/>
      <c r="Z38" s="38"/>
    </row>
    <row r="39" spans="1:26" s="39" customFormat="1" ht="22.5" customHeight="1">
      <c r="A39" s="212">
        <v>105</v>
      </c>
      <c r="B39" s="323" t="s">
        <v>135</v>
      </c>
      <c r="C39" s="324"/>
      <c r="D39" s="308" t="s">
        <v>251</v>
      </c>
      <c r="E39" s="309"/>
      <c r="F39" s="40">
        <f>IF(D39="SIM OU NÃO?",0,1)</f>
        <v>1</v>
      </c>
      <c r="G39" s="228">
        <v>1</v>
      </c>
      <c r="H39" s="194"/>
      <c r="I39" s="38"/>
      <c r="J39" s="38"/>
      <c r="K39" s="38"/>
      <c r="L39" s="38"/>
      <c r="M39" s="38"/>
      <c r="N39" s="38"/>
      <c r="O39" s="38"/>
      <c r="P39" s="38"/>
      <c r="Q39" s="38"/>
      <c r="R39" s="38"/>
      <c r="S39" s="38"/>
      <c r="T39" s="38"/>
      <c r="U39" s="38"/>
      <c r="V39" s="38"/>
      <c r="W39" s="38"/>
      <c r="X39" s="38"/>
      <c r="Y39" s="38"/>
      <c r="Z39" s="38"/>
    </row>
    <row r="40" spans="1:26" s="39" customFormat="1" ht="22.5" customHeight="1">
      <c r="A40" s="212">
        <v>106</v>
      </c>
      <c r="B40" s="332" t="s">
        <v>236</v>
      </c>
      <c r="C40" s="333"/>
      <c r="D40" s="308" t="s">
        <v>251</v>
      </c>
      <c r="E40" s="309"/>
      <c r="F40" s="40">
        <f>IF(D40="SIM OU NÃO?",0,1)</f>
        <v>1</v>
      </c>
      <c r="G40" s="228">
        <v>1</v>
      </c>
      <c r="H40" s="194"/>
      <c r="I40" s="38"/>
      <c r="J40" s="38"/>
      <c r="K40" s="38"/>
      <c r="L40" s="38"/>
      <c r="M40" s="38"/>
      <c r="N40" s="38"/>
      <c r="O40" s="38"/>
      <c r="P40" s="38"/>
      <c r="Q40" s="38"/>
      <c r="R40" s="38"/>
      <c r="S40" s="38"/>
      <c r="T40" s="38"/>
      <c r="U40" s="38"/>
      <c r="V40" s="38"/>
      <c r="W40" s="38"/>
      <c r="X40" s="38"/>
      <c r="Y40" s="38"/>
      <c r="Z40" s="38"/>
    </row>
    <row r="41" spans="1:26" s="39" customFormat="1" ht="22.5" customHeight="1">
      <c r="A41" s="212">
        <v>107</v>
      </c>
      <c r="B41" s="332" t="s">
        <v>237</v>
      </c>
      <c r="C41" s="333"/>
      <c r="D41" s="308" t="s">
        <v>251</v>
      </c>
      <c r="E41" s="309"/>
      <c r="F41" s="40">
        <f>IF(D41="SIM OU NÃO?",0,1)</f>
        <v>1</v>
      </c>
      <c r="G41" s="228">
        <v>1</v>
      </c>
      <c r="H41" s="194"/>
      <c r="I41" s="38"/>
      <c r="J41" s="38"/>
      <c r="K41" s="38"/>
      <c r="L41" s="38"/>
      <c r="M41" s="38"/>
      <c r="N41" s="38"/>
      <c r="O41" s="38"/>
      <c r="P41" s="38"/>
      <c r="Q41" s="38"/>
      <c r="R41" s="38"/>
      <c r="S41" s="38"/>
      <c r="T41" s="38"/>
      <c r="U41" s="38"/>
      <c r="V41" s="38"/>
      <c r="W41" s="38"/>
      <c r="X41" s="38"/>
      <c r="Y41" s="38"/>
      <c r="Z41" s="38"/>
    </row>
    <row r="42" spans="1:26" s="39" customFormat="1" ht="22.5" customHeight="1">
      <c r="A42" s="212">
        <v>108</v>
      </c>
      <c r="B42" s="323" t="s">
        <v>136</v>
      </c>
      <c r="C42" s="324"/>
      <c r="D42" s="308" t="s">
        <v>251</v>
      </c>
      <c r="E42" s="309"/>
      <c r="F42" s="40">
        <f>IF(D42="SIM OU NÃO?",0,1)</f>
        <v>1</v>
      </c>
      <c r="G42" s="228">
        <v>1</v>
      </c>
      <c r="H42" s="194"/>
      <c r="I42" s="38"/>
      <c r="J42" s="38"/>
      <c r="K42" s="38"/>
      <c r="L42" s="38"/>
      <c r="M42" s="38"/>
      <c r="N42" s="38"/>
      <c r="O42" s="38"/>
      <c r="P42" s="38"/>
      <c r="Q42" s="38"/>
      <c r="R42" s="38"/>
      <c r="S42" s="38"/>
      <c r="T42" s="38"/>
      <c r="U42" s="38"/>
      <c r="V42" s="38"/>
      <c r="W42" s="38"/>
      <c r="X42" s="38"/>
      <c r="Y42" s="38"/>
      <c r="Z42" s="38"/>
    </row>
    <row r="43" spans="1:26" s="39" customFormat="1" ht="22.5" customHeight="1">
      <c r="A43" s="293" t="s">
        <v>134</v>
      </c>
      <c r="B43" s="337"/>
      <c r="C43" s="337"/>
      <c r="D43" s="337"/>
      <c r="E43" s="294"/>
      <c r="F43" s="88"/>
      <c r="G43" s="88"/>
      <c r="H43" s="194"/>
      <c r="I43" s="38"/>
      <c r="J43" s="38"/>
      <c r="K43" s="38"/>
      <c r="L43" s="38"/>
      <c r="M43" s="38"/>
      <c r="N43" s="38"/>
      <c r="O43" s="38"/>
      <c r="P43" s="38"/>
      <c r="Q43" s="38"/>
      <c r="R43" s="38"/>
      <c r="S43" s="38"/>
      <c r="T43" s="38"/>
      <c r="U43" s="38"/>
      <c r="V43" s="38"/>
      <c r="W43" s="38"/>
      <c r="X43" s="38"/>
      <c r="Y43" s="38"/>
      <c r="Z43" s="38"/>
    </row>
    <row r="44" spans="1:26" s="39" customFormat="1" ht="22.5" customHeight="1">
      <c r="A44" s="212">
        <v>109</v>
      </c>
      <c r="B44" s="323" t="s">
        <v>137</v>
      </c>
      <c r="C44" s="324"/>
      <c r="D44" s="308" t="s">
        <v>251</v>
      </c>
      <c r="E44" s="309"/>
      <c r="F44" s="40">
        <f>IF(D44="SIM OU NÃO?",0,1)</f>
        <v>1</v>
      </c>
      <c r="G44" s="228">
        <v>1</v>
      </c>
      <c r="H44" s="194"/>
      <c r="I44" s="38"/>
      <c r="J44" s="38"/>
      <c r="K44" s="38"/>
      <c r="L44" s="38"/>
      <c r="M44" s="38"/>
      <c r="N44" s="38"/>
      <c r="O44" s="38"/>
      <c r="P44" s="38"/>
      <c r="Q44" s="38"/>
      <c r="R44" s="38"/>
      <c r="S44" s="38"/>
      <c r="T44" s="38"/>
      <c r="U44" s="38"/>
      <c r="V44" s="38"/>
      <c r="W44" s="38"/>
      <c r="X44" s="38"/>
      <c r="Y44" s="38"/>
      <c r="Z44" s="38"/>
    </row>
    <row r="45" spans="1:26" s="39" customFormat="1" ht="22.5" customHeight="1">
      <c r="A45" s="212">
        <v>110</v>
      </c>
      <c r="B45" s="323" t="s">
        <v>37</v>
      </c>
      <c r="C45" s="324"/>
      <c r="D45" s="308" t="s">
        <v>251</v>
      </c>
      <c r="E45" s="309"/>
      <c r="F45" s="40">
        <f>IF(D45="SIM OU NÃO?",0,1)</f>
        <v>1</v>
      </c>
      <c r="G45" s="228">
        <v>1</v>
      </c>
      <c r="H45" s="194"/>
      <c r="I45" s="38"/>
      <c r="J45" s="38"/>
      <c r="K45" s="38"/>
      <c r="L45" s="38"/>
      <c r="M45" s="38"/>
      <c r="N45" s="38"/>
      <c r="O45" s="38"/>
      <c r="P45" s="38"/>
      <c r="Q45" s="38"/>
      <c r="R45" s="38"/>
      <c r="S45" s="38"/>
      <c r="T45" s="38"/>
      <c r="U45" s="38"/>
      <c r="V45" s="38"/>
      <c r="W45" s="38"/>
      <c r="X45" s="38"/>
      <c r="Y45" s="38"/>
      <c r="Z45" s="38"/>
    </row>
    <row r="46" spans="1:26" s="39" customFormat="1" ht="22.5" customHeight="1">
      <c r="A46" s="334" t="s">
        <v>138</v>
      </c>
      <c r="B46" s="319"/>
      <c r="C46" s="319"/>
      <c r="D46" s="319"/>
      <c r="E46" s="320"/>
      <c r="F46" s="88"/>
      <c r="G46" s="88"/>
      <c r="H46" s="194"/>
      <c r="I46" s="38"/>
      <c r="J46" s="38"/>
      <c r="K46" s="38"/>
      <c r="L46" s="38"/>
      <c r="M46" s="38"/>
      <c r="N46" s="38"/>
      <c r="O46" s="38"/>
      <c r="P46" s="38"/>
      <c r="Q46" s="38"/>
      <c r="R46" s="38"/>
      <c r="S46" s="38"/>
      <c r="T46" s="38"/>
      <c r="U46" s="38"/>
      <c r="V46" s="38"/>
      <c r="W46" s="38"/>
      <c r="X46" s="38"/>
      <c r="Y46" s="38"/>
      <c r="Z46" s="38"/>
    </row>
    <row r="47" spans="1:26" s="39" customFormat="1" ht="22.5" customHeight="1">
      <c r="A47" s="316">
        <v>111</v>
      </c>
      <c r="B47" s="330" t="s">
        <v>450</v>
      </c>
      <c r="C47" s="216" t="s">
        <v>260</v>
      </c>
      <c r="D47" s="312" t="s">
        <v>291</v>
      </c>
      <c r="E47" s="314">
        <v>90.63</v>
      </c>
      <c r="F47" s="335">
        <f>COUNTIF(E47,"&gt;0")</f>
        <v>1</v>
      </c>
      <c r="G47" s="302">
        <v>1</v>
      </c>
      <c r="H47" s="310" t="s">
        <v>298</v>
      </c>
      <c r="I47" s="38"/>
      <c r="J47" s="38"/>
      <c r="K47" s="38"/>
      <c r="L47" s="38"/>
      <c r="M47" s="38"/>
      <c r="N47" s="38"/>
      <c r="O47" s="38"/>
      <c r="P47" s="38"/>
      <c r="Q47" s="38"/>
      <c r="R47" s="38"/>
      <c r="S47" s="38"/>
      <c r="T47" s="38"/>
      <c r="U47" s="38"/>
      <c r="V47" s="38"/>
      <c r="W47" s="38"/>
      <c r="X47" s="38"/>
      <c r="Y47" s="38"/>
      <c r="Z47" s="38"/>
    </row>
    <row r="48" spans="1:26" s="39" customFormat="1" ht="31.5" customHeight="1">
      <c r="A48" s="317"/>
      <c r="B48" s="331"/>
      <c r="C48" s="216" t="s">
        <v>261</v>
      </c>
      <c r="D48" s="313"/>
      <c r="E48" s="315"/>
      <c r="F48" s="336"/>
      <c r="G48" s="304"/>
      <c r="H48" s="311"/>
      <c r="I48" s="38"/>
      <c r="J48" s="38"/>
      <c r="K48" s="38"/>
      <c r="L48" s="38"/>
      <c r="M48" s="38"/>
      <c r="N48" s="38"/>
      <c r="O48" s="38"/>
      <c r="P48" s="38"/>
      <c r="Q48" s="38"/>
      <c r="R48" s="38"/>
      <c r="S48" s="38"/>
      <c r="T48" s="38"/>
      <c r="U48" s="38"/>
      <c r="V48" s="38"/>
      <c r="W48" s="38"/>
      <c r="X48" s="38"/>
      <c r="Y48" s="38"/>
      <c r="Z48" s="38"/>
    </row>
    <row r="49" spans="1:26" s="39" customFormat="1" ht="27" customHeight="1">
      <c r="A49" s="318"/>
      <c r="B49" s="347" t="s">
        <v>451</v>
      </c>
      <c r="C49" s="348"/>
      <c r="D49" s="321"/>
      <c r="E49" s="322"/>
      <c r="F49" s="90"/>
      <c r="G49" s="91"/>
      <c r="H49" s="194"/>
      <c r="I49" s="38"/>
      <c r="J49" s="38"/>
      <c r="K49" s="38"/>
      <c r="L49" s="38"/>
      <c r="M49" s="38"/>
      <c r="N49" s="38"/>
      <c r="O49" s="38"/>
      <c r="P49" s="38"/>
      <c r="Q49" s="38"/>
      <c r="R49" s="38"/>
      <c r="S49" s="38"/>
      <c r="T49" s="38"/>
      <c r="U49" s="38"/>
      <c r="V49" s="38"/>
      <c r="W49" s="38"/>
      <c r="X49" s="38"/>
      <c r="Y49" s="38"/>
      <c r="Z49" s="38"/>
    </row>
    <row r="50" spans="1:26" s="39" customFormat="1" ht="20.25" customHeight="1">
      <c r="A50" s="319" t="s">
        <v>139</v>
      </c>
      <c r="B50" s="319"/>
      <c r="C50" s="319"/>
      <c r="D50" s="319"/>
      <c r="E50" s="320"/>
      <c r="F50" s="88"/>
      <c r="G50" s="88"/>
      <c r="H50" s="194"/>
      <c r="I50" s="38"/>
      <c r="J50" s="38"/>
      <c r="K50" s="38"/>
      <c r="L50" s="38"/>
      <c r="M50" s="38"/>
      <c r="N50" s="38"/>
      <c r="O50" s="38"/>
      <c r="P50" s="38"/>
      <c r="Q50" s="38"/>
      <c r="R50" s="38"/>
      <c r="S50" s="38"/>
      <c r="T50" s="38"/>
      <c r="U50" s="38"/>
      <c r="V50" s="38"/>
      <c r="W50" s="38"/>
      <c r="X50" s="38"/>
      <c r="Y50" s="38"/>
      <c r="Z50" s="38"/>
    </row>
    <row r="51" spans="1:26" s="39" customFormat="1" ht="20.25" customHeight="1">
      <c r="A51" s="316">
        <v>112</v>
      </c>
      <c r="B51" s="330" t="s">
        <v>452</v>
      </c>
      <c r="C51" s="221" t="s">
        <v>262</v>
      </c>
      <c r="D51" s="312" t="s">
        <v>292</v>
      </c>
      <c r="E51" s="314">
        <v>0.05</v>
      </c>
      <c r="F51" s="335">
        <f>COUNTIF(E51,"&gt;0")</f>
        <v>1</v>
      </c>
      <c r="G51" s="302">
        <v>1</v>
      </c>
      <c r="H51" s="310" t="s">
        <v>298</v>
      </c>
      <c r="I51" s="38"/>
      <c r="J51" s="38"/>
      <c r="K51" s="38"/>
      <c r="L51" s="38"/>
      <c r="M51" s="38"/>
      <c r="N51" s="38"/>
      <c r="O51" s="38"/>
      <c r="P51" s="38"/>
      <c r="Q51" s="38"/>
      <c r="R51" s="38"/>
      <c r="S51" s="38"/>
      <c r="T51" s="38"/>
      <c r="U51" s="38"/>
      <c r="V51" s="38"/>
      <c r="W51" s="38"/>
      <c r="X51" s="38"/>
      <c r="Y51" s="38"/>
      <c r="Z51" s="38"/>
    </row>
    <row r="52" spans="1:26" s="39" customFormat="1" ht="20.25" customHeight="1">
      <c r="A52" s="318"/>
      <c r="B52" s="331"/>
      <c r="C52" s="221" t="s">
        <v>263</v>
      </c>
      <c r="D52" s="313"/>
      <c r="E52" s="315"/>
      <c r="F52" s="336"/>
      <c r="G52" s="304"/>
      <c r="H52" s="311"/>
      <c r="I52" s="38"/>
      <c r="J52" s="38"/>
      <c r="K52" s="38"/>
      <c r="L52" s="38"/>
      <c r="M52" s="38"/>
      <c r="N52" s="38"/>
      <c r="O52" s="38"/>
      <c r="P52" s="38"/>
      <c r="Q52" s="38"/>
      <c r="R52" s="38"/>
      <c r="S52" s="38"/>
      <c r="T52" s="38"/>
      <c r="U52" s="38"/>
      <c r="V52" s="38"/>
      <c r="W52" s="38"/>
      <c r="X52" s="38"/>
      <c r="Y52" s="38"/>
      <c r="Z52" s="38"/>
    </row>
    <row r="53" spans="1:26" s="39" customFormat="1" ht="20.25" customHeight="1">
      <c r="A53" s="334" t="s">
        <v>140</v>
      </c>
      <c r="B53" s="319"/>
      <c r="C53" s="319"/>
      <c r="D53" s="319"/>
      <c r="E53" s="320"/>
      <c r="F53" s="88"/>
      <c r="G53" s="88"/>
      <c r="H53" s="194"/>
      <c r="I53" s="38"/>
      <c r="J53" s="38"/>
      <c r="K53" s="38"/>
      <c r="L53" s="38"/>
      <c r="M53" s="38"/>
      <c r="N53" s="38"/>
      <c r="O53" s="38"/>
      <c r="P53" s="38"/>
      <c r="Q53" s="38"/>
      <c r="R53" s="38"/>
      <c r="S53" s="38"/>
      <c r="T53" s="38"/>
      <c r="U53" s="38"/>
      <c r="V53" s="38"/>
      <c r="W53" s="38"/>
      <c r="X53" s="38"/>
      <c r="Y53" s="38"/>
      <c r="Z53" s="38"/>
    </row>
    <row r="54" spans="1:26" s="39" customFormat="1" ht="20.25" customHeight="1">
      <c r="A54" s="316">
        <v>113</v>
      </c>
      <c r="B54" s="330" t="s">
        <v>453</v>
      </c>
      <c r="C54" s="221" t="s">
        <v>264</v>
      </c>
      <c r="D54" s="312" t="s">
        <v>293</v>
      </c>
      <c r="E54" s="314">
        <v>0.0886</v>
      </c>
      <c r="F54" s="335">
        <f>COUNTIF(E54,"&gt;0")</f>
        <v>1</v>
      </c>
      <c r="G54" s="302">
        <v>1</v>
      </c>
      <c r="H54" s="310" t="s">
        <v>298</v>
      </c>
      <c r="I54" s="38"/>
      <c r="J54" s="38"/>
      <c r="K54" s="38"/>
      <c r="L54" s="38"/>
      <c r="M54" s="38"/>
      <c r="N54" s="38"/>
      <c r="O54" s="38"/>
      <c r="P54" s="38"/>
      <c r="Q54" s="38"/>
      <c r="R54" s="38"/>
      <c r="S54" s="38"/>
      <c r="T54" s="38"/>
      <c r="U54" s="38"/>
      <c r="V54" s="38"/>
      <c r="W54" s="38"/>
      <c r="X54" s="38"/>
      <c r="Y54" s="38"/>
      <c r="Z54" s="38"/>
    </row>
    <row r="55" spans="1:26" s="39" customFormat="1" ht="20.25" customHeight="1">
      <c r="A55" s="318"/>
      <c r="B55" s="331"/>
      <c r="C55" s="221" t="s">
        <v>265</v>
      </c>
      <c r="D55" s="313"/>
      <c r="E55" s="315"/>
      <c r="F55" s="336"/>
      <c r="G55" s="304"/>
      <c r="H55" s="311"/>
      <c r="I55" s="38"/>
      <c r="J55" s="38"/>
      <c r="K55" s="38"/>
      <c r="L55" s="38"/>
      <c r="M55" s="38"/>
      <c r="N55" s="38"/>
      <c r="O55" s="38"/>
      <c r="P55" s="38"/>
      <c r="Q55" s="38"/>
      <c r="R55" s="38"/>
      <c r="S55" s="38"/>
      <c r="T55" s="38"/>
      <c r="U55" s="38"/>
      <c r="V55" s="38"/>
      <c r="W55" s="38"/>
      <c r="X55" s="38"/>
      <c r="Y55" s="38"/>
      <c r="Z55" s="38"/>
    </row>
    <row r="56" spans="1:26" s="39" customFormat="1" ht="20.25" customHeight="1">
      <c r="A56" s="334" t="s">
        <v>141</v>
      </c>
      <c r="B56" s="319"/>
      <c r="C56" s="319"/>
      <c r="D56" s="319"/>
      <c r="E56" s="320"/>
      <c r="F56" s="88"/>
      <c r="G56" s="88"/>
      <c r="H56" s="194"/>
      <c r="I56" s="38"/>
      <c r="J56" s="38"/>
      <c r="K56" s="38"/>
      <c r="L56" s="38"/>
      <c r="M56" s="38"/>
      <c r="N56" s="38"/>
      <c r="O56" s="38"/>
      <c r="P56" s="38"/>
      <c r="Q56" s="38"/>
      <c r="R56" s="38"/>
      <c r="S56" s="38"/>
      <c r="T56" s="38"/>
      <c r="U56" s="38"/>
      <c r="V56" s="38"/>
      <c r="W56" s="38"/>
      <c r="X56" s="38"/>
      <c r="Y56" s="38"/>
      <c r="Z56" s="38"/>
    </row>
    <row r="57" spans="1:26" s="39" customFormat="1" ht="20.25" customHeight="1">
      <c r="A57" s="316">
        <v>114</v>
      </c>
      <c r="B57" s="330" t="s">
        <v>39</v>
      </c>
      <c r="C57" s="221" t="s">
        <v>265</v>
      </c>
      <c r="D57" s="312" t="s">
        <v>294</v>
      </c>
      <c r="E57" s="314">
        <v>0.3</v>
      </c>
      <c r="F57" s="335">
        <f>COUNTIF(E57,"&gt;0")</f>
        <v>1</v>
      </c>
      <c r="G57" s="302">
        <v>1</v>
      </c>
      <c r="H57" s="310" t="s">
        <v>298</v>
      </c>
      <c r="I57" s="38"/>
      <c r="J57" s="38"/>
      <c r="K57" s="38"/>
      <c r="L57" s="38"/>
      <c r="M57" s="38"/>
      <c r="N57" s="38"/>
      <c r="O57" s="38"/>
      <c r="P57" s="38"/>
      <c r="Q57" s="38"/>
      <c r="R57" s="38"/>
      <c r="S57" s="38"/>
      <c r="T57" s="38"/>
      <c r="U57" s="38"/>
      <c r="V57" s="38"/>
      <c r="W57" s="38"/>
      <c r="X57" s="38"/>
      <c r="Y57" s="38"/>
      <c r="Z57" s="38"/>
    </row>
    <row r="58" spans="1:26" s="39" customFormat="1" ht="20.25" customHeight="1">
      <c r="A58" s="317"/>
      <c r="B58" s="331"/>
      <c r="C58" s="221" t="s">
        <v>266</v>
      </c>
      <c r="D58" s="313"/>
      <c r="E58" s="315"/>
      <c r="F58" s="336"/>
      <c r="G58" s="304"/>
      <c r="H58" s="311"/>
      <c r="I58" s="38"/>
      <c r="J58" s="38"/>
      <c r="K58" s="38"/>
      <c r="L58" s="38"/>
      <c r="M58" s="38"/>
      <c r="N58" s="38"/>
      <c r="O58" s="38"/>
      <c r="P58" s="38"/>
      <c r="Q58" s="38"/>
      <c r="R58" s="38"/>
      <c r="S58" s="38"/>
      <c r="T58" s="38"/>
      <c r="U58" s="38"/>
      <c r="V58" s="38"/>
      <c r="W58" s="38"/>
      <c r="X58" s="38"/>
      <c r="Y58" s="38"/>
      <c r="Z58" s="38"/>
    </row>
    <row r="59" spans="1:26" s="39" customFormat="1" ht="20.25" customHeight="1">
      <c r="A59" s="318"/>
      <c r="B59" s="347" t="s">
        <v>259</v>
      </c>
      <c r="C59" s="348"/>
      <c r="D59" s="321"/>
      <c r="E59" s="322"/>
      <c r="F59" s="90"/>
      <c r="G59" s="91"/>
      <c r="H59" s="194"/>
      <c r="I59" s="38"/>
      <c r="J59" s="38"/>
      <c r="K59" s="38"/>
      <c r="L59" s="38"/>
      <c r="M59" s="38"/>
      <c r="N59" s="38"/>
      <c r="O59" s="38"/>
      <c r="P59" s="38"/>
      <c r="Q59" s="38"/>
      <c r="R59" s="38"/>
      <c r="S59" s="38"/>
      <c r="T59" s="38"/>
      <c r="U59" s="38"/>
      <c r="V59" s="38"/>
      <c r="W59" s="38"/>
      <c r="X59" s="38"/>
      <c r="Y59" s="38"/>
      <c r="Z59" s="38"/>
    </row>
    <row r="60" spans="1:26" s="39" customFormat="1" ht="20.25" customHeight="1">
      <c r="A60" s="293" t="s">
        <v>145</v>
      </c>
      <c r="B60" s="337"/>
      <c r="C60" s="337"/>
      <c r="D60" s="337"/>
      <c r="E60" s="294"/>
      <c r="F60" s="88"/>
      <c r="G60" s="88"/>
      <c r="H60" s="194"/>
      <c r="I60" s="38"/>
      <c r="J60" s="38"/>
      <c r="K60" s="38"/>
      <c r="L60" s="38"/>
      <c r="M60" s="38"/>
      <c r="N60" s="38"/>
      <c r="O60" s="38"/>
      <c r="P60" s="38"/>
      <c r="Q60" s="38"/>
      <c r="R60" s="38"/>
      <c r="S60" s="38"/>
      <c r="T60" s="38"/>
      <c r="U60" s="38"/>
      <c r="V60" s="38"/>
      <c r="W60" s="38"/>
      <c r="X60" s="38"/>
      <c r="Y60" s="38"/>
      <c r="Z60" s="38"/>
    </row>
    <row r="61" spans="1:26" s="39" customFormat="1" ht="20.25" customHeight="1">
      <c r="A61" s="316">
        <v>115</v>
      </c>
      <c r="B61" s="327" t="s">
        <v>40</v>
      </c>
      <c r="C61" s="328"/>
      <c r="D61" s="328"/>
      <c r="E61" s="329"/>
      <c r="F61" s="88"/>
      <c r="G61" s="88"/>
      <c r="H61" s="194"/>
      <c r="I61" s="38"/>
      <c r="J61" s="38"/>
      <c r="K61" s="38"/>
      <c r="L61" s="38"/>
      <c r="M61" s="38"/>
      <c r="N61" s="38"/>
      <c r="O61" s="38"/>
      <c r="P61" s="38"/>
      <c r="Q61" s="38"/>
      <c r="R61" s="38"/>
      <c r="S61" s="38"/>
      <c r="T61" s="38"/>
      <c r="U61" s="38"/>
      <c r="V61" s="38"/>
      <c r="W61" s="38"/>
      <c r="X61" s="38"/>
      <c r="Y61" s="38"/>
      <c r="Z61" s="38"/>
    </row>
    <row r="62" spans="1:26" s="39" customFormat="1" ht="49.5" customHeight="1">
      <c r="A62" s="317"/>
      <c r="B62" s="330" t="s">
        <v>41</v>
      </c>
      <c r="C62" s="221" t="s">
        <v>43</v>
      </c>
      <c r="D62" s="312" t="s">
        <v>295</v>
      </c>
      <c r="E62" s="314">
        <v>1</v>
      </c>
      <c r="F62" s="335">
        <f>COUNTIF(E62,"&gt;=0")</f>
        <v>1</v>
      </c>
      <c r="G62" s="302">
        <v>1</v>
      </c>
      <c r="H62" s="310" t="s">
        <v>258</v>
      </c>
      <c r="I62" s="38"/>
      <c r="J62" s="38"/>
      <c r="K62" s="38"/>
      <c r="L62" s="38"/>
      <c r="M62" s="38"/>
      <c r="N62" s="38"/>
      <c r="O62" s="38"/>
      <c r="P62" s="38"/>
      <c r="Q62" s="38"/>
      <c r="R62" s="38"/>
      <c r="S62" s="38"/>
      <c r="T62" s="38"/>
      <c r="U62" s="38"/>
      <c r="V62" s="38"/>
      <c r="W62" s="38"/>
      <c r="X62" s="38"/>
      <c r="Y62" s="38"/>
      <c r="Z62" s="38"/>
    </row>
    <row r="63" spans="1:26" s="39" customFormat="1" ht="33" customHeight="1">
      <c r="A63" s="318"/>
      <c r="B63" s="331"/>
      <c r="C63" s="221" t="s">
        <v>42</v>
      </c>
      <c r="D63" s="313"/>
      <c r="E63" s="315"/>
      <c r="F63" s="336"/>
      <c r="G63" s="304"/>
      <c r="H63" s="311"/>
      <c r="I63" s="38"/>
      <c r="J63" s="38"/>
      <c r="K63" s="38"/>
      <c r="L63" s="38"/>
      <c r="M63" s="38"/>
      <c r="N63" s="38"/>
      <c r="O63" s="38"/>
      <c r="P63" s="38"/>
      <c r="Q63" s="38"/>
      <c r="R63" s="38"/>
      <c r="S63" s="38"/>
      <c r="T63" s="38"/>
      <c r="U63" s="38"/>
      <c r="V63" s="38"/>
      <c r="W63" s="38"/>
      <c r="X63" s="38"/>
      <c r="Y63" s="38"/>
      <c r="Z63" s="38"/>
    </row>
    <row r="64" spans="1:26" s="39" customFormat="1" ht="49.5" customHeight="1">
      <c r="A64" s="316">
        <v>116</v>
      </c>
      <c r="B64" s="330" t="s">
        <v>44</v>
      </c>
      <c r="C64" s="221" t="s">
        <v>46</v>
      </c>
      <c r="D64" s="312" t="s">
        <v>296</v>
      </c>
      <c r="E64" s="314">
        <v>1</v>
      </c>
      <c r="F64" s="335">
        <f>COUNTIF(E64,"&gt;=0")</f>
        <v>1</v>
      </c>
      <c r="G64" s="302">
        <v>1</v>
      </c>
      <c r="H64" s="310" t="s">
        <v>258</v>
      </c>
      <c r="I64" s="38"/>
      <c r="J64" s="38"/>
      <c r="K64" s="38"/>
      <c r="L64" s="38"/>
      <c r="M64" s="38"/>
      <c r="N64" s="38"/>
      <c r="O64" s="38"/>
      <c r="P64" s="38"/>
      <c r="Q64" s="38"/>
      <c r="R64" s="38"/>
      <c r="S64" s="38"/>
      <c r="T64" s="38"/>
      <c r="U64" s="38"/>
      <c r="V64" s="38"/>
      <c r="W64" s="38"/>
      <c r="X64" s="38"/>
      <c r="Y64" s="38"/>
      <c r="Z64" s="38"/>
    </row>
    <row r="65" spans="1:26" s="39" customFormat="1" ht="31.5" customHeight="1">
      <c r="A65" s="317"/>
      <c r="B65" s="331"/>
      <c r="C65" s="221" t="s">
        <v>45</v>
      </c>
      <c r="D65" s="313"/>
      <c r="E65" s="315"/>
      <c r="F65" s="336"/>
      <c r="G65" s="304"/>
      <c r="H65" s="311"/>
      <c r="I65" s="38"/>
      <c r="J65" s="38"/>
      <c r="K65" s="38"/>
      <c r="L65" s="38"/>
      <c r="M65" s="38"/>
      <c r="N65" s="38"/>
      <c r="O65" s="38"/>
      <c r="P65" s="38"/>
      <c r="Q65" s="38"/>
      <c r="R65" s="38"/>
      <c r="S65" s="38"/>
      <c r="T65" s="38"/>
      <c r="U65" s="38"/>
      <c r="V65" s="38"/>
      <c r="W65" s="38"/>
      <c r="X65" s="38"/>
      <c r="Y65" s="38"/>
      <c r="Z65" s="38"/>
    </row>
    <row r="66" spans="1:26" s="39" customFormat="1" ht="22.5" customHeight="1">
      <c r="A66" s="318"/>
      <c r="B66" s="213" t="s">
        <v>47</v>
      </c>
      <c r="C66" s="22"/>
      <c r="D66" s="321"/>
      <c r="E66" s="322"/>
      <c r="F66" s="90"/>
      <c r="G66" s="91"/>
      <c r="H66" s="194"/>
      <c r="I66" s="38"/>
      <c r="J66" s="38"/>
      <c r="K66" s="38"/>
      <c r="L66" s="38"/>
      <c r="M66" s="38"/>
      <c r="N66" s="38"/>
      <c r="O66" s="38"/>
      <c r="P66" s="38"/>
      <c r="Q66" s="38"/>
      <c r="R66" s="38"/>
      <c r="S66" s="38"/>
      <c r="T66" s="38"/>
      <c r="U66" s="38"/>
      <c r="V66" s="38"/>
      <c r="W66" s="38"/>
      <c r="X66" s="38"/>
      <c r="Y66" s="38"/>
      <c r="Z66" s="38"/>
    </row>
    <row r="67" spans="1:26" s="39" customFormat="1" ht="22.5" customHeight="1">
      <c r="A67" s="334" t="s">
        <v>142</v>
      </c>
      <c r="B67" s="319"/>
      <c r="C67" s="319"/>
      <c r="D67" s="319"/>
      <c r="E67" s="320"/>
      <c r="F67" s="88"/>
      <c r="G67" s="88"/>
      <c r="H67" s="194"/>
      <c r="I67" s="38"/>
      <c r="J67" s="38"/>
      <c r="K67" s="38"/>
      <c r="L67" s="38"/>
      <c r="M67" s="38"/>
      <c r="N67" s="38"/>
      <c r="O67" s="38"/>
      <c r="P67" s="38"/>
      <c r="Q67" s="38"/>
      <c r="R67" s="38"/>
      <c r="S67" s="38"/>
      <c r="T67" s="38"/>
      <c r="U67" s="38"/>
      <c r="V67" s="38"/>
      <c r="W67" s="38"/>
      <c r="X67" s="38"/>
      <c r="Y67" s="38"/>
      <c r="Z67" s="38"/>
    </row>
    <row r="68" spans="1:26" s="39" customFormat="1" ht="90" customHeight="1">
      <c r="A68" s="316">
        <v>117</v>
      </c>
      <c r="B68" s="330" t="s">
        <v>48</v>
      </c>
      <c r="C68" s="92" t="s">
        <v>49</v>
      </c>
      <c r="D68" s="312" t="s">
        <v>296</v>
      </c>
      <c r="E68" s="314">
        <v>0.0101</v>
      </c>
      <c r="F68" s="335">
        <f>COUNTIF(E68,"&gt;=0")</f>
        <v>1</v>
      </c>
      <c r="G68" s="302">
        <v>1</v>
      </c>
      <c r="H68" s="310" t="s">
        <v>258</v>
      </c>
      <c r="I68" s="38"/>
      <c r="J68" s="38"/>
      <c r="K68" s="38"/>
      <c r="L68" s="38"/>
      <c r="M68" s="38"/>
      <c r="N68" s="38"/>
      <c r="O68" s="38"/>
      <c r="P68" s="38"/>
      <c r="Q68" s="38"/>
      <c r="R68" s="38"/>
      <c r="S68" s="38"/>
      <c r="T68" s="38"/>
      <c r="U68" s="38"/>
      <c r="V68" s="38"/>
      <c r="W68" s="38"/>
      <c r="X68" s="38"/>
      <c r="Y68" s="38"/>
      <c r="Z68" s="38"/>
    </row>
    <row r="69" spans="1:26" s="39" customFormat="1" ht="22.5" customHeight="1">
      <c r="A69" s="318"/>
      <c r="B69" s="331"/>
      <c r="C69" s="221" t="s">
        <v>38</v>
      </c>
      <c r="D69" s="313"/>
      <c r="E69" s="315"/>
      <c r="F69" s="336"/>
      <c r="G69" s="304"/>
      <c r="H69" s="311"/>
      <c r="I69" s="38"/>
      <c r="J69" s="38"/>
      <c r="K69" s="38"/>
      <c r="L69" s="38"/>
      <c r="M69" s="38"/>
      <c r="N69" s="38"/>
      <c r="O69" s="38"/>
      <c r="P69" s="38"/>
      <c r="Q69" s="38"/>
      <c r="R69" s="38"/>
      <c r="S69" s="38"/>
      <c r="T69" s="38"/>
      <c r="U69" s="38"/>
      <c r="V69" s="38"/>
      <c r="W69" s="38"/>
      <c r="X69" s="38"/>
      <c r="Y69" s="38"/>
      <c r="Z69" s="38"/>
    </row>
    <row r="70" spans="1:26" s="39" customFormat="1" ht="22.5" customHeight="1">
      <c r="A70" s="334" t="s">
        <v>143</v>
      </c>
      <c r="B70" s="319"/>
      <c r="C70" s="319"/>
      <c r="D70" s="319"/>
      <c r="E70" s="320"/>
      <c r="F70" s="93"/>
      <c r="G70" s="93"/>
      <c r="H70" s="194"/>
      <c r="I70" s="38"/>
      <c r="J70" s="38"/>
      <c r="K70" s="38"/>
      <c r="L70" s="38"/>
      <c r="M70" s="38"/>
      <c r="N70" s="38"/>
      <c r="O70" s="38"/>
      <c r="P70" s="38"/>
      <c r="Q70" s="38"/>
      <c r="R70" s="38"/>
      <c r="S70" s="38"/>
      <c r="T70" s="38"/>
      <c r="U70" s="38"/>
      <c r="V70" s="38"/>
      <c r="W70" s="38"/>
      <c r="X70" s="38"/>
      <c r="Y70" s="38"/>
      <c r="Z70" s="38"/>
    </row>
    <row r="71" spans="1:26" s="39" customFormat="1" ht="22.5" customHeight="1">
      <c r="A71" s="212">
        <v>118</v>
      </c>
      <c r="B71" s="323" t="s">
        <v>454</v>
      </c>
      <c r="C71" s="324"/>
      <c r="D71" s="308" t="s">
        <v>251</v>
      </c>
      <c r="E71" s="309"/>
      <c r="F71" s="40">
        <f>IF(D71="SIM OU NÃO?",0,1)</f>
        <v>1</v>
      </c>
      <c r="G71" s="228">
        <v>1</v>
      </c>
      <c r="H71" s="194"/>
      <c r="I71" s="38"/>
      <c r="J71" s="38"/>
      <c r="K71" s="38"/>
      <c r="L71" s="38"/>
      <c r="M71" s="38"/>
      <c r="N71" s="38"/>
      <c r="O71" s="38"/>
      <c r="P71" s="38"/>
      <c r="Q71" s="38"/>
      <c r="R71" s="38"/>
      <c r="S71" s="38"/>
      <c r="T71" s="38"/>
      <c r="U71" s="38"/>
      <c r="V71" s="38"/>
      <c r="W71" s="38"/>
      <c r="X71" s="38"/>
      <c r="Y71" s="38"/>
      <c r="Z71" s="38"/>
    </row>
    <row r="72" spans="1:26" s="39" customFormat="1" ht="22.5" customHeight="1">
      <c r="A72" s="212">
        <v>119</v>
      </c>
      <c r="B72" s="323" t="s">
        <v>50</v>
      </c>
      <c r="C72" s="324"/>
      <c r="D72" s="308" t="s">
        <v>251</v>
      </c>
      <c r="E72" s="309"/>
      <c r="F72" s="40">
        <f>IF(D72="SIM OU NÃO?",0,1)</f>
        <v>1</v>
      </c>
      <c r="G72" s="228">
        <v>1</v>
      </c>
      <c r="H72" s="194"/>
      <c r="I72" s="38"/>
      <c r="J72" s="38"/>
      <c r="K72" s="38"/>
      <c r="L72" s="38"/>
      <c r="M72" s="38"/>
      <c r="N72" s="38"/>
      <c r="O72" s="38"/>
      <c r="P72" s="38"/>
      <c r="Q72" s="38"/>
      <c r="R72" s="38"/>
      <c r="S72" s="38"/>
      <c r="T72" s="38"/>
      <c r="U72" s="38"/>
      <c r="V72" s="38"/>
      <c r="W72" s="38"/>
      <c r="X72" s="38"/>
      <c r="Y72" s="38"/>
      <c r="Z72" s="38"/>
    </row>
    <row r="73" spans="1:26" s="39" customFormat="1" ht="36" customHeight="1">
      <c r="A73" s="212">
        <v>120</v>
      </c>
      <c r="B73" s="323" t="s">
        <v>51</v>
      </c>
      <c r="C73" s="324"/>
      <c r="D73" s="308" t="s">
        <v>251</v>
      </c>
      <c r="E73" s="309"/>
      <c r="F73" s="40">
        <f>IF(D73="SIM OU NÃO?",0,1)</f>
        <v>1</v>
      </c>
      <c r="G73" s="228">
        <v>1</v>
      </c>
      <c r="H73" s="194"/>
      <c r="I73" s="38"/>
      <c r="J73" s="38"/>
      <c r="K73" s="38"/>
      <c r="L73" s="38"/>
      <c r="M73" s="38"/>
      <c r="N73" s="38"/>
      <c r="O73" s="38"/>
      <c r="P73" s="38"/>
      <c r="Q73" s="38"/>
      <c r="R73" s="38"/>
      <c r="S73" s="38"/>
      <c r="T73" s="38"/>
      <c r="U73" s="38"/>
      <c r="V73" s="38"/>
      <c r="W73" s="38"/>
      <c r="X73" s="38"/>
      <c r="Y73" s="38"/>
      <c r="Z73" s="38"/>
    </row>
    <row r="74" spans="1:26" s="39" customFormat="1" ht="22.5" customHeight="1">
      <c r="A74" s="334" t="s">
        <v>144</v>
      </c>
      <c r="B74" s="319"/>
      <c r="C74" s="319"/>
      <c r="D74" s="319"/>
      <c r="E74" s="320"/>
      <c r="F74" s="93"/>
      <c r="G74" s="93"/>
      <c r="H74" s="194"/>
      <c r="I74" s="38"/>
      <c r="J74" s="38"/>
      <c r="K74" s="38"/>
      <c r="L74" s="38"/>
      <c r="M74" s="38"/>
      <c r="N74" s="38"/>
      <c r="O74" s="38"/>
      <c r="P74" s="38"/>
      <c r="Q74" s="38"/>
      <c r="R74" s="38"/>
      <c r="S74" s="38"/>
      <c r="T74" s="38"/>
      <c r="U74" s="38"/>
      <c r="V74" s="38"/>
      <c r="W74" s="38"/>
      <c r="X74" s="38"/>
      <c r="Y74" s="38"/>
      <c r="Z74" s="38"/>
    </row>
    <row r="75" spans="1:20" s="39" customFormat="1" ht="22.5" customHeight="1">
      <c r="A75" s="212">
        <v>121</v>
      </c>
      <c r="B75" s="325" t="s">
        <v>286</v>
      </c>
      <c r="C75" s="326"/>
      <c r="D75" s="308" t="s">
        <v>251</v>
      </c>
      <c r="E75" s="309"/>
      <c r="F75" s="40">
        <f>IF(D75="SIM OU NÃO?",0,1)</f>
        <v>1</v>
      </c>
      <c r="G75" s="228">
        <v>1</v>
      </c>
      <c r="H75" s="194"/>
      <c r="I75" s="38"/>
      <c r="J75" s="38"/>
      <c r="K75" s="38"/>
      <c r="L75" s="38"/>
      <c r="M75" s="38"/>
      <c r="N75" s="38"/>
      <c r="O75" s="38"/>
      <c r="P75" s="38"/>
      <c r="Q75" s="38"/>
      <c r="R75" s="38"/>
      <c r="S75" s="38"/>
      <c r="T75" s="38"/>
    </row>
    <row r="76" spans="1:20" s="39" customFormat="1" ht="22.5" customHeight="1">
      <c r="A76" s="212">
        <v>122</v>
      </c>
      <c r="B76" s="195" t="s">
        <v>455</v>
      </c>
      <c r="C76" s="155"/>
      <c r="D76" s="214" t="s">
        <v>252</v>
      </c>
      <c r="E76" s="203"/>
      <c r="F76" s="40">
        <f>IF(D76="SIM OU NÃO?",0,1)</f>
        <v>1</v>
      </c>
      <c r="G76" s="228">
        <v>1</v>
      </c>
      <c r="H76" s="194"/>
      <c r="I76" s="38"/>
      <c r="J76" s="38"/>
      <c r="K76" s="38"/>
      <c r="L76" s="38"/>
      <c r="M76" s="38"/>
      <c r="N76" s="38"/>
      <c r="O76" s="38"/>
      <c r="P76" s="38"/>
      <c r="Q76" s="38"/>
      <c r="R76" s="38"/>
      <c r="S76" s="38"/>
      <c r="T76" s="38"/>
    </row>
    <row r="77" spans="1:20" s="39" customFormat="1" ht="22.5" customHeight="1">
      <c r="A77" s="212">
        <v>123</v>
      </c>
      <c r="B77" s="325" t="s">
        <v>287</v>
      </c>
      <c r="C77" s="326"/>
      <c r="D77" s="308" t="s">
        <v>252</v>
      </c>
      <c r="E77" s="309"/>
      <c r="F77" s="40">
        <f>IF(D77="SIM OU NÃO?",0,1)</f>
        <v>1</v>
      </c>
      <c r="G77" s="228">
        <v>1</v>
      </c>
      <c r="H77" s="194"/>
      <c r="I77" s="38"/>
      <c r="J77" s="38"/>
      <c r="K77" s="38"/>
      <c r="L77" s="38"/>
      <c r="M77" s="38"/>
      <c r="N77" s="38"/>
      <c r="O77" s="38"/>
      <c r="P77" s="38"/>
      <c r="Q77" s="38"/>
      <c r="R77" s="38"/>
      <c r="S77" s="38"/>
      <c r="T77" s="38"/>
    </row>
    <row r="78" spans="1:20" s="39" customFormat="1" ht="22.5" customHeight="1">
      <c r="A78" s="212">
        <v>124</v>
      </c>
      <c r="B78" s="325" t="s">
        <v>288</v>
      </c>
      <c r="C78" s="326"/>
      <c r="D78" s="308" t="s">
        <v>252</v>
      </c>
      <c r="E78" s="309"/>
      <c r="F78" s="40">
        <f>IF(D78="SIM OU NÃO?",0,1)</f>
        <v>1</v>
      </c>
      <c r="G78" s="228">
        <v>1</v>
      </c>
      <c r="H78" s="194"/>
      <c r="I78" s="38"/>
      <c r="J78" s="38"/>
      <c r="K78" s="38"/>
      <c r="L78" s="38"/>
      <c r="M78" s="38"/>
      <c r="N78" s="38"/>
      <c r="O78" s="38"/>
      <c r="P78" s="38"/>
      <c r="Q78" s="38"/>
      <c r="R78" s="38"/>
      <c r="S78" s="38"/>
      <c r="T78" s="38"/>
    </row>
    <row r="79" spans="1:20" s="39" customFormat="1" ht="15.75" hidden="1">
      <c r="A79" s="94"/>
      <c r="B79" s="95"/>
      <c r="C79" s="95"/>
      <c r="D79" s="200" t="s">
        <v>187</v>
      </c>
      <c r="E79" s="200"/>
      <c r="F79" s="200">
        <f>SUM(F5:F78)</f>
        <v>45</v>
      </c>
      <c r="G79" s="200">
        <f>SUM(G5:G78)</f>
        <v>47</v>
      </c>
      <c r="H79" s="38"/>
      <c r="I79" s="38"/>
      <c r="J79" s="38"/>
      <c r="K79" s="38"/>
      <c r="L79" s="38"/>
      <c r="M79" s="38"/>
      <c r="N79" s="38"/>
      <c r="O79" s="38"/>
      <c r="P79" s="38"/>
      <c r="Q79" s="38"/>
      <c r="R79" s="38"/>
      <c r="S79" s="38"/>
      <c r="T79" s="38"/>
    </row>
    <row r="80" spans="1:20" ht="15.75">
      <c r="A80" s="84"/>
      <c r="B80" s="96"/>
      <c r="C80" s="96"/>
      <c r="D80" s="84"/>
      <c r="E80" s="84"/>
      <c r="F80" s="84"/>
      <c r="G80" s="38"/>
      <c r="H80" s="47"/>
      <c r="I80" s="47"/>
      <c r="J80" s="47"/>
      <c r="K80" s="47"/>
      <c r="L80" s="47"/>
      <c r="M80" s="47"/>
      <c r="N80" s="47"/>
      <c r="O80" s="47"/>
      <c r="P80" s="47"/>
      <c r="Q80" s="47"/>
      <c r="R80" s="47"/>
      <c r="S80" s="47"/>
      <c r="T80" s="47"/>
    </row>
    <row r="81" spans="1:20" ht="15.75" customHeight="1" hidden="1">
      <c r="A81" s="76" t="s">
        <v>369</v>
      </c>
      <c r="B81" s="96"/>
      <c r="C81" s="96"/>
      <c r="D81" s="84"/>
      <c r="E81" s="84"/>
      <c r="F81" s="84"/>
      <c r="G81" s="38"/>
      <c r="H81" s="47"/>
      <c r="I81" s="47"/>
      <c r="J81" s="47"/>
      <c r="K81" s="47"/>
      <c r="L81" s="47"/>
      <c r="M81" s="47"/>
      <c r="N81" s="47"/>
      <c r="O81" s="47"/>
      <c r="P81" s="47"/>
      <c r="Q81" s="47"/>
      <c r="R81" s="47"/>
      <c r="S81" s="47"/>
      <c r="T81" s="47"/>
    </row>
    <row r="82" spans="1:20" ht="15.75" customHeight="1" hidden="1">
      <c r="A82" s="77" t="s">
        <v>251</v>
      </c>
      <c r="B82" s="96"/>
      <c r="C82" s="96"/>
      <c r="D82" s="84"/>
      <c r="E82" s="84"/>
      <c r="F82" s="84"/>
      <c r="G82" s="38"/>
      <c r="H82" s="47"/>
      <c r="I82" s="47"/>
      <c r="J82" s="47"/>
      <c r="K82" s="47"/>
      <c r="L82" s="47"/>
      <c r="M82" s="47"/>
      <c r="N82" s="47"/>
      <c r="O82" s="47"/>
      <c r="P82" s="47"/>
      <c r="Q82" s="47"/>
      <c r="R82" s="47"/>
      <c r="S82" s="47"/>
      <c r="T82" s="47"/>
    </row>
    <row r="83" spans="1:20" ht="15.75" customHeight="1" hidden="1">
      <c r="A83" s="77" t="s">
        <v>252</v>
      </c>
      <c r="B83" s="96"/>
      <c r="C83" s="96"/>
      <c r="D83" s="84"/>
      <c r="E83" s="84"/>
      <c r="F83" s="84"/>
      <c r="G83" s="38"/>
      <c r="H83" s="47"/>
      <c r="I83" s="47"/>
      <c r="J83" s="47"/>
      <c r="K83" s="47"/>
      <c r="L83" s="47"/>
      <c r="M83" s="47"/>
      <c r="N83" s="47"/>
      <c r="O83" s="47"/>
      <c r="P83" s="47"/>
      <c r="Q83" s="47"/>
      <c r="R83" s="47"/>
      <c r="S83" s="47"/>
      <c r="T83" s="47"/>
    </row>
    <row r="84" spans="1:20" ht="15.75" customHeight="1" hidden="1">
      <c r="A84" s="84"/>
      <c r="B84" s="96"/>
      <c r="C84" s="96"/>
      <c r="D84" s="84"/>
      <c r="E84" s="84"/>
      <c r="F84" s="84"/>
      <c r="G84" s="38"/>
      <c r="H84" s="47"/>
      <c r="I84" s="47"/>
      <c r="J84" s="47"/>
      <c r="K84" s="47"/>
      <c r="L84" s="47"/>
      <c r="M84" s="47"/>
      <c r="N84" s="47"/>
      <c r="O84" s="47"/>
      <c r="P84" s="47"/>
      <c r="Q84" s="47"/>
      <c r="R84" s="47"/>
      <c r="S84" s="47"/>
      <c r="T84" s="47"/>
    </row>
    <row r="85" spans="1:20" ht="15.75">
      <c r="A85" s="84"/>
      <c r="B85" s="96"/>
      <c r="C85" s="96"/>
      <c r="D85" s="84"/>
      <c r="E85" s="84"/>
      <c r="F85" s="84"/>
      <c r="G85" s="38"/>
      <c r="H85" s="47"/>
      <c r="I85" s="47"/>
      <c r="J85" s="47"/>
      <c r="K85" s="47"/>
      <c r="L85" s="47"/>
      <c r="M85" s="47"/>
      <c r="N85" s="47"/>
      <c r="O85" s="47"/>
      <c r="P85" s="47"/>
      <c r="Q85" s="47"/>
      <c r="R85" s="47"/>
      <c r="S85" s="47"/>
      <c r="T85" s="47"/>
    </row>
    <row r="86" spans="1:20" ht="15.75" customHeight="1">
      <c r="A86" s="84"/>
      <c r="B86" s="96"/>
      <c r="C86" s="96"/>
      <c r="D86" s="84"/>
      <c r="E86" s="84"/>
      <c r="F86" s="84"/>
      <c r="G86" s="38"/>
      <c r="H86" s="47"/>
      <c r="I86" s="47"/>
      <c r="J86" s="47"/>
      <c r="K86" s="47"/>
      <c r="L86" s="47"/>
      <c r="M86" s="47"/>
      <c r="N86" s="47"/>
      <c r="O86" s="47"/>
      <c r="P86" s="47"/>
      <c r="Q86" s="47"/>
      <c r="R86" s="47"/>
      <c r="S86" s="47"/>
      <c r="T86" s="47"/>
    </row>
    <row r="87" spans="1:20" ht="15.75" customHeight="1">
      <c r="A87" s="84"/>
      <c r="B87" s="96"/>
      <c r="C87" s="96"/>
      <c r="D87" s="84"/>
      <c r="E87" s="84"/>
      <c r="F87" s="84"/>
      <c r="G87" s="38"/>
      <c r="H87" s="47"/>
      <c r="I87" s="47"/>
      <c r="J87" s="47"/>
      <c r="K87" s="47"/>
      <c r="L87" s="47"/>
      <c r="M87" s="47"/>
      <c r="N87" s="47"/>
      <c r="O87" s="47"/>
      <c r="P87" s="47"/>
      <c r="Q87" s="47"/>
      <c r="R87" s="47"/>
      <c r="S87" s="47"/>
      <c r="T87" s="47"/>
    </row>
    <row r="88" spans="1:20" ht="15.75" customHeight="1">
      <c r="A88" s="84"/>
      <c r="B88" s="96"/>
      <c r="C88" s="96"/>
      <c r="D88" s="84"/>
      <c r="E88" s="84"/>
      <c r="F88" s="84"/>
      <c r="G88" s="38"/>
      <c r="H88" s="47"/>
      <c r="I88" s="47"/>
      <c r="J88" s="47"/>
      <c r="K88" s="47"/>
      <c r="L88" s="47"/>
      <c r="M88" s="47"/>
      <c r="N88" s="47"/>
      <c r="O88" s="47"/>
      <c r="P88" s="47"/>
      <c r="Q88" s="47"/>
      <c r="R88" s="47"/>
      <c r="S88" s="47"/>
      <c r="T88" s="47"/>
    </row>
    <row r="89" spans="1:20" ht="15.75" customHeight="1">
      <c r="A89" s="84"/>
      <c r="B89" s="97"/>
      <c r="C89" s="97"/>
      <c r="D89" s="84"/>
      <c r="E89" s="84"/>
      <c r="F89" s="84"/>
      <c r="G89" s="38"/>
      <c r="H89" s="47"/>
      <c r="I89" s="47"/>
      <c r="J89" s="47"/>
      <c r="K89" s="47"/>
      <c r="L89" s="47"/>
      <c r="M89" s="47"/>
      <c r="N89" s="47"/>
      <c r="O89" s="47"/>
      <c r="P89" s="47"/>
      <c r="Q89" s="47"/>
      <c r="R89" s="47"/>
      <c r="S89" s="47"/>
      <c r="T89" s="47"/>
    </row>
    <row r="90" spans="1:20" ht="15.75" customHeight="1">
      <c r="A90" s="84"/>
      <c r="B90" s="97"/>
      <c r="C90" s="97"/>
      <c r="D90" s="84"/>
      <c r="E90" s="84"/>
      <c r="F90" s="84"/>
      <c r="G90" s="38"/>
      <c r="H90" s="47"/>
      <c r="I90" s="47"/>
      <c r="J90" s="47"/>
      <c r="K90" s="47"/>
      <c r="L90" s="47"/>
      <c r="M90" s="47"/>
      <c r="N90" s="47"/>
      <c r="O90" s="47"/>
      <c r="P90" s="47"/>
      <c r="Q90" s="47"/>
      <c r="R90" s="47"/>
      <c r="S90" s="47"/>
      <c r="T90" s="47"/>
    </row>
    <row r="91" spans="1:20" ht="15.75" customHeight="1">
      <c r="A91" s="84"/>
      <c r="B91" s="97"/>
      <c r="C91" s="97"/>
      <c r="D91" s="84"/>
      <c r="E91" s="84"/>
      <c r="F91" s="84"/>
      <c r="G91" s="38"/>
      <c r="H91" s="47"/>
      <c r="I91" s="47"/>
      <c r="J91" s="47"/>
      <c r="K91" s="47"/>
      <c r="L91" s="47"/>
      <c r="M91" s="47"/>
      <c r="N91" s="47"/>
      <c r="O91" s="47"/>
      <c r="P91" s="47"/>
      <c r="Q91" s="47"/>
      <c r="R91" s="47"/>
      <c r="S91" s="47"/>
      <c r="T91" s="47"/>
    </row>
    <row r="92" spans="1:20" ht="15.75" customHeight="1">
      <c r="A92" s="84"/>
      <c r="B92" s="97"/>
      <c r="C92" s="97"/>
      <c r="D92" s="84"/>
      <c r="E92" s="84"/>
      <c r="F92" s="84"/>
      <c r="G92" s="38"/>
      <c r="H92" s="47"/>
      <c r="I92" s="47"/>
      <c r="J92" s="47"/>
      <c r="K92" s="47"/>
      <c r="L92" s="47"/>
      <c r="M92" s="47"/>
      <c r="N92" s="47"/>
      <c r="O92" s="47"/>
      <c r="P92" s="47"/>
      <c r="Q92" s="47"/>
      <c r="R92" s="47"/>
      <c r="S92" s="47"/>
      <c r="T92" s="47"/>
    </row>
    <row r="93" spans="1:20" ht="15.75" customHeight="1">
      <c r="A93" s="84"/>
      <c r="B93" s="97"/>
      <c r="C93" s="97"/>
      <c r="D93" s="84"/>
      <c r="E93" s="84"/>
      <c r="F93" s="84"/>
      <c r="G93" s="38"/>
      <c r="H93" s="47"/>
      <c r="I93" s="47"/>
      <c r="J93" s="47"/>
      <c r="K93" s="47"/>
      <c r="L93" s="47"/>
      <c r="M93" s="47"/>
      <c r="N93" s="47"/>
      <c r="O93" s="47"/>
      <c r="P93" s="47"/>
      <c r="Q93" s="47"/>
      <c r="R93" s="47"/>
      <c r="S93" s="47"/>
      <c r="T93" s="47"/>
    </row>
    <row r="94" spans="1:20" ht="15.75" customHeight="1">
      <c r="A94" s="84"/>
      <c r="B94" s="97"/>
      <c r="C94" s="97"/>
      <c r="D94" s="84"/>
      <c r="E94" s="84"/>
      <c r="F94" s="84"/>
      <c r="G94" s="38"/>
      <c r="H94" s="47"/>
      <c r="I94" s="47"/>
      <c r="J94" s="47"/>
      <c r="K94" s="47"/>
      <c r="L94" s="47"/>
      <c r="M94" s="47"/>
      <c r="N94" s="47"/>
      <c r="O94" s="47"/>
      <c r="P94" s="47"/>
      <c r="Q94" s="47"/>
      <c r="R94" s="47"/>
      <c r="S94" s="47"/>
      <c r="T94" s="47"/>
    </row>
    <row r="95" spans="1:20" ht="15.75" customHeight="1">
      <c r="A95" s="84"/>
      <c r="B95" s="97"/>
      <c r="C95" s="97"/>
      <c r="D95" s="84"/>
      <c r="E95" s="84"/>
      <c r="F95" s="84"/>
      <c r="G95" s="38"/>
      <c r="H95" s="47"/>
      <c r="I95" s="47"/>
      <c r="J95" s="47"/>
      <c r="K95" s="47"/>
      <c r="L95" s="47"/>
      <c r="M95" s="47"/>
      <c r="N95" s="47"/>
      <c r="O95" s="47"/>
      <c r="P95" s="47"/>
      <c r="Q95" s="47"/>
      <c r="R95" s="47"/>
      <c r="S95" s="47"/>
      <c r="T95" s="47"/>
    </row>
    <row r="96" spans="1:20" ht="15.75" customHeight="1">
      <c r="A96" s="84"/>
      <c r="B96" s="97"/>
      <c r="C96" s="97"/>
      <c r="D96" s="84"/>
      <c r="E96" s="84"/>
      <c r="F96" s="84"/>
      <c r="G96" s="38"/>
      <c r="H96" s="47"/>
      <c r="I96" s="47"/>
      <c r="J96" s="47"/>
      <c r="K96" s="47"/>
      <c r="L96" s="47"/>
      <c r="M96" s="47"/>
      <c r="N96" s="47"/>
      <c r="O96" s="47"/>
      <c r="P96" s="47"/>
      <c r="Q96" s="47"/>
      <c r="R96" s="47"/>
      <c r="S96" s="47"/>
      <c r="T96" s="47"/>
    </row>
    <row r="97" spans="1:20" ht="15.75" customHeight="1">
      <c r="A97" s="84"/>
      <c r="B97" s="97"/>
      <c r="C97" s="97"/>
      <c r="D97" s="84"/>
      <c r="E97" s="84"/>
      <c r="F97" s="84"/>
      <c r="G97" s="38"/>
      <c r="H97" s="47"/>
      <c r="I97" s="47"/>
      <c r="J97" s="47"/>
      <c r="K97" s="47"/>
      <c r="L97" s="47"/>
      <c r="M97" s="47"/>
      <c r="N97" s="47"/>
      <c r="O97" s="47"/>
      <c r="P97" s="47"/>
      <c r="Q97" s="47"/>
      <c r="R97" s="47"/>
      <c r="S97" s="47"/>
      <c r="T97" s="47"/>
    </row>
    <row r="98" spans="1:20" ht="15.75" customHeight="1">
      <c r="A98" s="84"/>
      <c r="B98" s="97"/>
      <c r="C98" s="97"/>
      <c r="D98" s="84"/>
      <c r="E98" s="84"/>
      <c r="F98" s="84"/>
      <c r="G98" s="38"/>
      <c r="H98" s="47"/>
      <c r="I98" s="47"/>
      <c r="J98" s="47"/>
      <c r="K98" s="47"/>
      <c r="L98" s="47"/>
      <c r="M98" s="47"/>
      <c r="N98" s="47"/>
      <c r="O98" s="47"/>
      <c r="P98" s="47"/>
      <c r="Q98" s="47"/>
      <c r="R98" s="47"/>
      <c r="S98" s="47"/>
      <c r="T98" s="47"/>
    </row>
    <row r="99" spans="1:20" ht="15.75" customHeight="1">
      <c r="A99" s="84"/>
      <c r="B99" s="97"/>
      <c r="C99" s="97"/>
      <c r="D99" s="84"/>
      <c r="E99" s="84"/>
      <c r="F99" s="84"/>
      <c r="G99" s="38"/>
      <c r="H99" s="47"/>
      <c r="I99" s="47"/>
      <c r="J99" s="47"/>
      <c r="K99" s="47"/>
      <c r="L99" s="47"/>
      <c r="M99" s="47"/>
      <c r="N99" s="47"/>
      <c r="O99" s="47"/>
      <c r="P99" s="47"/>
      <c r="Q99" s="47"/>
      <c r="R99" s="47"/>
      <c r="S99" s="47"/>
      <c r="T99" s="47"/>
    </row>
    <row r="100" spans="1:20" ht="15.75" customHeight="1">
      <c r="A100" s="84"/>
      <c r="B100" s="97"/>
      <c r="C100" s="97"/>
      <c r="D100" s="84"/>
      <c r="E100" s="84"/>
      <c r="F100" s="84"/>
      <c r="G100" s="38"/>
      <c r="H100" s="47"/>
      <c r="I100" s="47"/>
      <c r="J100" s="47"/>
      <c r="K100" s="47"/>
      <c r="L100" s="47"/>
      <c r="M100" s="47"/>
      <c r="N100" s="47"/>
      <c r="O100" s="47"/>
      <c r="P100" s="47"/>
      <c r="Q100" s="47"/>
      <c r="R100" s="47"/>
      <c r="S100" s="47"/>
      <c r="T100" s="47"/>
    </row>
    <row r="101" spans="1:20" ht="15.75" customHeight="1">
      <c r="A101" s="84"/>
      <c r="B101" s="97"/>
      <c r="C101" s="97"/>
      <c r="D101" s="84"/>
      <c r="E101" s="84"/>
      <c r="F101" s="84"/>
      <c r="G101" s="38"/>
      <c r="H101" s="47"/>
      <c r="I101" s="47"/>
      <c r="J101" s="47"/>
      <c r="K101" s="47"/>
      <c r="L101" s="47"/>
      <c r="M101" s="47"/>
      <c r="N101" s="47"/>
      <c r="O101" s="47"/>
      <c r="P101" s="47"/>
      <c r="Q101" s="47"/>
      <c r="R101" s="47"/>
      <c r="S101" s="47"/>
      <c r="T101" s="47"/>
    </row>
    <row r="102" spans="1:20" ht="15.75" customHeight="1">
      <c r="A102" s="84"/>
      <c r="B102" s="97"/>
      <c r="C102" s="97"/>
      <c r="D102" s="84"/>
      <c r="E102" s="84"/>
      <c r="F102" s="84"/>
      <c r="G102" s="38"/>
      <c r="H102" s="47"/>
      <c r="I102" s="47"/>
      <c r="J102" s="47"/>
      <c r="K102" s="47"/>
      <c r="L102" s="47"/>
      <c r="M102" s="47"/>
      <c r="N102" s="47"/>
      <c r="O102" s="47"/>
      <c r="P102" s="47"/>
      <c r="Q102" s="47"/>
      <c r="R102" s="47"/>
      <c r="S102" s="47"/>
      <c r="T102" s="47"/>
    </row>
    <row r="103" spans="1:20" ht="15.75" customHeight="1">
      <c r="A103" s="84"/>
      <c r="B103" s="97"/>
      <c r="C103" s="97"/>
      <c r="D103" s="84"/>
      <c r="E103" s="84"/>
      <c r="F103" s="84"/>
      <c r="G103" s="38"/>
      <c r="H103" s="47"/>
      <c r="I103" s="47"/>
      <c r="J103" s="47"/>
      <c r="K103" s="47"/>
      <c r="L103" s="47"/>
      <c r="M103" s="47"/>
      <c r="N103" s="47"/>
      <c r="O103" s="47"/>
      <c r="P103" s="47"/>
      <c r="Q103" s="47"/>
      <c r="R103" s="47"/>
      <c r="S103" s="47"/>
      <c r="T103" s="47"/>
    </row>
    <row r="104" spans="1:20" ht="15.75" customHeight="1">
      <c r="A104" s="84"/>
      <c r="B104" s="97"/>
      <c r="C104" s="97"/>
      <c r="D104" s="84"/>
      <c r="E104" s="84"/>
      <c r="F104" s="84"/>
      <c r="G104" s="38"/>
      <c r="H104" s="47"/>
      <c r="I104" s="47"/>
      <c r="J104" s="47"/>
      <c r="K104" s="47"/>
      <c r="L104" s="47"/>
      <c r="M104" s="47"/>
      <c r="N104" s="47"/>
      <c r="O104" s="47"/>
      <c r="P104" s="47"/>
      <c r="Q104" s="47"/>
      <c r="R104" s="47"/>
      <c r="S104" s="47"/>
      <c r="T104" s="47"/>
    </row>
    <row r="105" spans="1:20" ht="15.75" customHeight="1">
      <c r="A105" s="84"/>
      <c r="B105" s="97"/>
      <c r="C105" s="97"/>
      <c r="D105" s="84"/>
      <c r="E105" s="84"/>
      <c r="F105" s="84"/>
      <c r="G105" s="38"/>
      <c r="H105" s="47"/>
      <c r="I105" s="47"/>
      <c r="J105" s="47"/>
      <c r="K105" s="47"/>
      <c r="L105" s="47"/>
      <c r="M105" s="47"/>
      <c r="N105" s="47"/>
      <c r="O105" s="47"/>
      <c r="P105" s="47"/>
      <c r="Q105" s="47"/>
      <c r="R105" s="47"/>
      <c r="S105" s="47"/>
      <c r="T105" s="47"/>
    </row>
    <row r="106" spans="1:20" ht="15.75" customHeight="1">
      <c r="A106" s="84"/>
      <c r="B106" s="97"/>
      <c r="C106" s="97"/>
      <c r="D106" s="84"/>
      <c r="E106" s="84"/>
      <c r="F106" s="84"/>
      <c r="G106" s="38"/>
      <c r="H106" s="47"/>
      <c r="I106" s="47"/>
      <c r="J106" s="47"/>
      <c r="K106" s="47"/>
      <c r="L106" s="47"/>
      <c r="M106" s="47"/>
      <c r="N106" s="47"/>
      <c r="O106" s="47"/>
      <c r="P106" s="47"/>
      <c r="Q106" s="47"/>
      <c r="R106" s="47"/>
      <c r="S106" s="47"/>
      <c r="T106" s="47"/>
    </row>
    <row r="107" spans="1:20" ht="15.75" customHeight="1">
      <c r="A107" s="84"/>
      <c r="B107" s="97"/>
      <c r="C107" s="97"/>
      <c r="D107" s="84"/>
      <c r="E107" s="84"/>
      <c r="F107" s="84"/>
      <c r="G107" s="38"/>
      <c r="H107" s="47"/>
      <c r="I107" s="47"/>
      <c r="J107" s="47"/>
      <c r="K107" s="47"/>
      <c r="L107" s="47"/>
      <c r="M107" s="47"/>
      <c r="N107" s="47"/>
      <c r="O107" s="47"/>
      <c r="P107" s="47"/>
      <c r="Q107" s="47"/>
      <c r="R107" s="47"/>
      <c r="S107" s="47"/>
      <c r="T107" s="47"/>
    </row>
    <row r="108" spans="1:20" ht="15.75" customHeight="1">
      <c r="A108" s="84"/>
      <c r="B108" s="97"/>
      <c r="C108" s="97"/>
      <c r="D108" s="84"/>
      <c r="E108" s="84"/>
      <c r="F108" s="84"/>
      <c r="G108" s="38"/>
      <c r="H108" s="47"/>
      <c r="I108" s="47"/>
      <c r="J108" s="47"/>
      <c r="K108" s="47"/>
      <c r="L108" s="47"/>
      <c r="M108" s="47"/>
      <c r="N108" s="47"/>
      <c r="O108" s="47"/>
      <c r="P108" s="47"/>
      <c r="Q108" s="47"/>
      <c r="R108" s="47"/>
      <c r="S108" s="47"/>
      <c r="T108" s="47"/>
    </row>
    <row r="109" spans="1:20" ht="15.75" customHeight="1">
      <c r="A109" s="84"/>
      <c r="B109" s="97"/>
      <c r="C109" s="97"/>
      <c r="D109" s="84"/>
      <c r="E109" s="84"/>
      <c r="F109" s="84"/>
      <c r="G109" s="38"/>
      <c r="H109" s="47"/>
      <c r="I109" s="47"/>
      <c r="J109" s="47"/>
      <c r="K109" s="47"/>
      <c r="L109" s="47"/>
      <c r="M109" s="47"/>
      <c r="N109" s="47"/>
      <c r="O109" s="47"/>
      <c r="P109" s="47"/>
      <c r="Q109" s="47"/>
      <c r="R109" s="47"/>
      <c r="S109" s="47"/>
      <c r="T109" s="47"/>
    </row>
    <row r="110" spans="1:20" ht="15.75" customHeight="1">
      <c r="A110" s="84"/>
      <c r="B110" s="97"/>
      <c r="C110" s="97"/>
      <c r="D110" s="84"/>
      <c r="E110" s="84"/>
      <c r="F110" s="84"/>
      <c r="G110" s="38"/>
      <c r="H110" s="47"/>
      <c r="I110" s="47"/>
      <c r="J110" s="47"/>
      <c r="K110" s="47"/>
      <c r="L110" s="47"/>
      <c r="M110" s="47"/>
      <c r="N110" s="47"/>
      <c r="O110" s="47"/>
      <c r="P110" s="47"/>
      <c r="Q110" s="47"/>
      <c r="R110" s="47"/>
      <c r="S110" s="47"/>
      <c r="T110" s="47"/>
    </row>
    <row r="111" spans="1:20" ht="15.75" customHeight="1">
      <c r="A111" s="84"/>
      <c r="B111" s="97"/>
      <c r="C111" s="97"/>
      <c r="D111" s="84"/>
      <c r="E111" s="84"/>
      <c r="F111" s="84"/>
      <c r="G111" s="38"/>
      <c r="H111" s="47"/>
      <c r="I111" s="47"/>
      <c r="J111" s="47"/>
      <c r="K111" s="47"/>
      <c r="L111" s="47"/>
      <c r="M111" s="47"/>
      <c r="N111" s="47"/>
      <c r="O111" s="47"/>
      <c r="P111" s="47"/>
      <c r="Q111" s="47"/>
      <c r="R111" s="47"/>
      <c r="S111" s="47"/>
      <c r="T111" s="47"/>
    </row>
    <row r="112" spans="1:20" ht="15.75" customHeight="1">
      <c r="A112" s="84"/>
      <c r="B112" s="97"/>
      <c r="C112" s="97"/>
      <c r="D112" s="84"/>
      <c r="E112" s="84"/>
      <c r="F112" s="84"/>
      <c r="G112" s="38"/>
      <c r="H112" s="47"/>
      <c r="I112" s="47"/>
      <c r="J112" s="47"/>
      <c r="K112" s="47"/>
      <c r="L112" s="47"/>
      <c r="M112" s="47"/>
      <c r="N112" s="47"/>
      <c r="O112" s="47"/>
      <c r="P112" s="47"/>
      <c r="Q112" s="47"/>
      <c r="R112" s="47"/>
      <c r="S112" s="47"/>
      <c r="T112" s="47"/>
    </row>
    <row r="113" spans="1:20" ht="15.75" customHeight="1">
      <c r="A113" s="84"/>
      <c r="B113" s="97"/>
      <c r="C113" s="97"/>
      <c r="D113" s="84"/>
      <c r="E113" s="84"/>
      <c r="F113" s="84"/>
      <c r="G113" s="38"/>
      <c r="H113" s="47"/>
      <c r="I113" s="47"/>
      <c r="J113" s="47"/>
      <c r="K113" s="47"/>
      <c r="L113" s="47"/>
      <c r="M113" s="47"/>
      <c r="N113" s="47"/>
      <c r="O113" s="47"/>
      <c r="P113" s="47"/>
      <c r="Q113" s="47"/>
      <c r="R113" s="47"/>
      <c r="S113" s="47"/>
      <c r="T113" s="47"/>
    </row>
    <row r="114" spans="1:20" ht="15.75" customHeight="1">
      <c r="A114" s="84"/>
      <c r="B114" s="97"/>
      <c r="C114" s="97"/>
      <c r="D114" s="84"/>
      <c r="E114" s="84"/>
      <c r="F114" s="84"/>
      <c r="G114" s="38"/>
      <c r="H114" s="47"/>
      <c r="I114" s="47"/>
      <c r="J114" s="47"/>
      <c r="K114" s="47"/>
      <c r="L114" s="47"/>
      <c r="M114" s="47"/>
      <c r="N114" s="47"/>
      <c r="O114" s="47"/>
      <c r="P114" s="47"/>
      <c r="Q114" s="47"/>
      <c r="R114" s="47"/>
      <c r="S114" s="47"/>
      <c r="T114" s="47"/>
    </row>
    <row r="115" spans="1:20" ht="15.75" customHeight="1">
      <c r="A115" s="84"/>
      <c r="B115" s="97"/>
      <c r="C115" s="97"/>
      <c r="D115" s="84"/>
      <c r="E115" s="84"/>
      <c r="F115" s="84"/>
      <c r="G115" s="38"/>
      <c r="H115" s="47"/>
      <c r="I115" s="47"/>
      <c r="J115" s="47"/>
      <c r="K115" s="47"/>
      <c r="L115" s="47"/>
      <c r="M115" s="47"/>
      <c r="N115" s="47"/>
      <c r="O115" s="47"/>
      <c r="P115" s="47"/>
      <c r="Q115" s="47"/>
      <c r="R115" s="47"/>
      <c r="S115" s="47"/>
      <c r="T115" s="47"/>
    </row>
    <row r="116" spans="1:20" ht="15.75" customHeight="1">
      <c r="A116" s="84"/>
      <c r="B116" s="97"/>
      <c r="C116" s="97"/>
      <c r="D116" s="84"/>
      <c r="E116" s="84"/>
      <c r="F116" s="84"/>
      <c r="G116" s="38"/>
      <c r="H116" s="47"/>
      <c r="I116" s="47"/>
      <c r="J116" s="47"/>
      <c r="K116" s="47"/>
      <c r="L116" s="47"/>
      <c r="M116" s="47"/>
      <c r="N116" s="47"/>
      <c r="O116" s="47"/>
      <c r="P116" s="47"/>
      <c r="Q116" s="47"/>
      <c r="R116" s="47"/>
      <c r="S116" s="47"/>
      <c r="T116" s="47"/>
    </row>
    <row r="117" spans="1:20" ht="15.75" customHeight="1">
      <c r="A117" s="84"/>
      <c r="B117" s="97"/>
      <c r="C117" s="97"/>
      <c r="D117" s="84"/>
      <c r="E117" s="84"/>
      <c r="F117" s="84"/>
      <c r="G117" s="38"/>
      <c r="H117" s="47"/>
      <c r="I117" s="47"/>
      <c r="J117" s="47"/>
      <c r="K117" s="47"/>
      <c r="L117" s="47"/>
      <c r="M117" s="47"/>
      <c r="N117" s="47"/>
      <c r="O117" s="47"/>
      <c r="P117" s="47"/>
      <c r="Q117" s="47"/>
      <c r="R117" s="47"/>
      <c r="S117" s="47"/>
      <c r="T117" s="47"/>
    </row>
    <row r="118" spans="1:20" ht="15.75" customHeight="1">
      <c r="A118" s="84"/>
      <c r="B118" s="97"/>
      <c r="C118" s="97"/>
      <c r="D118" s="84"/>
      <c r="E118" s="84"/>
      <c r="F118" s="84"/>
      <c r="G118" s="38"/>
      <c r="H118" s="47"/>
      <c r="I118" s="47"/>
      <c r="J118" s="47"/>
      <c r="K118" s="47"/>
      <c r="L118" s="47"/>
      <c r="M118" s="47"/>
      <c r="N118" s="47"/>
      <c r="O118" s="47"/>
      <c r="P118" s="47"/>
      <c r="Q118" s="47"/>
      <c r="R118" s="47"/>
      <c r="S118" s="47"/>
      <c r="T118" s="47"/>
    </row>
    <row r="119" spans="1:20" ht="15.75" customHeight="1">
      <c r="A119" s="84"/>
      <c r="B119" s="97"/>
      <c r="C119" s="97"/>
      <c r="D119" s="84"/>
      <c r="E119" s="84"/>
      <c r="F119" s="84"/>
      <c r="G119" s="38"/>
      <c r="H119" s="47"/>
      <c r="I119" s="47"/>
      <c r="J119" s="47"/>
      <c r="K119" s="47"/>
      <c r="L119" s="47"/>
      <c r="M119" s="47"/>
      <c r="N119" s="47"/>
      <c r="O119" s="47"/>
      <c r="P119" s="47"/>
      <c r="Q119" s="47"/>
      <c r="R119" s="47"/>
      <c r="S119" s="47"/>
      <c r="T119" s="47"/>
    </row>
    <row r="120" spans="1:20" ht="15.75" customHeight="1">
      <c r="A120" s="84"/>
      <c r="B120" s="97"/>
      <c r="C120" s="97"/>
      <c r="D120" s="84"/>
      <c r="E120" s="84"/>
      <c r="F120" s="84"/>
      <c r="G120" s="38"/>
      <c r="H120" s="47"/>
      <c r="I120" s="47"/>
      <c r="J120" s="47"/>
      <c r="K120" s="47"/>
      <c r="L120" s="47"/>
      <c r="M120" s="47"/>
      <c r="N120" s="47"/>
      <c r="O120" s="47"/>
      <c r="P120" s="47"/>
      <c r="Q120" s="47"/>
      <c r="R120" s="47"/>
      <c r="S120" s="47"/>
      <c r="T120" s="47"/>
    </row>
    <row r="121" spans="1:20" ht="15.75" customHeight="1">
      <c r="A121" s="84"/>
      <c r="B121" s="97"/>
      <c r="C121" s="97"/>
      <c r="D121" s="84"/>
      <c r="E121" s="84"/>
      <c r="F121" s="84"/>
      <c r="G121" s="38"/>
      <c r="H121" s="47"/>
      <c r="I121" s="47"/>
      <c r="J121" s="47"/>
      <c r="K121" s="47"/>
      <c r="L121" s="47"/>
      <c r="M121" s="47"/>
      <c r="N121" s="47"/>
      <c r="O121" s="47"/>
      <c r="P121" s="47"/>
      <c r="Q121" s="47"/>
      <c r="R121" s="47"/>
      <c r="S121" s="47"/>
      <c r="T121" s="47"/>
    </row>
    <row r="122" spans="1:20" ht="15.75" customHeight="1">
      <c r="A122" s="84"/>
      <c r="B122" s="97"/>
      <c r="C122" s="97"/>
      <c r="D122" s="84"/>
      <c r="E122" s="84"/>
      <c r="F122" s="84"/>
      <c r="G122" s="38"/>
      <c r="H122" s="47"/>
      <c r="I122" s="47"/>
      <c r="J122" s="47"/>
      <c r="K122" s="47"/>
      <c r="L122" s="47"/>
      <c r="M122" s="47"/>
      <c r="N122" s="47"/>
      <c r="O122" s="47"/>
      <c r="P122" s="47"/>
      <c r="Q122" s="47"/>
      <c r="R122" s="47"/>
      <c r="S122" s="47"/>
      <c r="T122" s="47"/>
    </row>
    <row r="123" spans="1:20" ht="15.75" customHeight="1">
      <c r="A123" s="84"/>
      <c r="B123" s="97"/>
      <c r="C123" s="97"/>
      <c r="D123" s="84"/>
      <c r="E123" s="84"/>
      <c r="F123" s="84"/>
      <c r="G123" s="38"/>
      <c r="H123" s="47"/>
      <c r="I123" s="47"/>
      <c r="J123" s="47"/>
      <c r="K123" s="47"/>
      <c r="L123" s="47"/>
      <c r="M123" s="47"/>
      <c r="N123" s="47"/>
      <c r="O123" s="47"/>
      <c r="P123" s="47"/>
      <c r="Q123" s="47"/>
      <c r="R123" s="47"/>
      <c r="S123" s="47"/>
      <c r="T123" s="47"/>
    </row>
    <row r="124" spans="1:20" ht="15.75" customHeight="1">
      <c r="A124" s="84"/>
      <c r="B124" s="97"/>
      <c r="C124" s="97"/>
      <c r="D124" s="84"/>
      <c r="E124" s="84"/>
      <c r="F124" s="84"/>
      <c r="G124" s="38"/>
      <c r="H124" s="47"/>
      <c r="I124" s="47"/>
      <c r="J124" s="47"/>
      <c r="K124" s="47"/>
      <c r="L124" s="47"/>
      <c r="M124" s="47"/>
      <c r="N124" s="47"/>
      <c r="O124" s="47"/>
      <c r="P124" s="47"/>
      <c r="Q124" s="47"/>
      <c r="R124" s="47"/>
      <c r="S124" s="47"/>
      <c r="T124" s="47"/>
    </row>
    <row r="125" spans="1:20" ht="15.75" customHeight="1">
      <c r="A125" s="84"/>
      <c r="B125" s="97"/>
      <c r="C125" s="97"/>
      <c r="D125" s="84"/>
      <c r="E125" s="84"/>
      <c r="F125" s="84"/>
      <c r="G125" s="38"/>
      <c r="H125" s="47"/>
      <c r="I125" s="47"/>
      <c r="J125" s="47"/>
      <c r="K125" s="47"/>
      <c r="L125" s="47"/>
      <c r="M125" s="47"/>
      <c r="N125" s="47"/>
      <c r="O125" s="47"/>
      <c r="P125" s="47"/>
      <c r="Q125" s="47"/>
      <c r="R125" s="47"/>
      <c r="S125" s="47"/>
      <c r="T125" s="47"/>
    </row>
    <row r="126" spans="1:20" ht="15.75" customHeight="1">
      <c r="A126" s="84"/>
      <c r="B126" s="97"/>
      <c r="C126" s="97"/>
      <c r="D126" s="84"/>
      <c r="E126" s="84"/>
      <c r="F126" s="84"/>
      <c r="G126" s="38"/>
      <c r="H126" s="47"/>
      <c r="I126" s="47"/>
      <c r="J126" s="47"/>
      <c r="K126" s="47"/>
      <c r="L126" s="47"/>
      <c r="M126" s="47"/>
      <c r="N126" s="47"/>
      <c r="O126" s="47"/>
      <c r="P126" s="47"/>
      <c r="Q126" s="47"/>
      <c r="R126" s="47"/>
      <c r="S126" s="47"/>
      <c r="T126" s="47"/>
    </row>
    <row r="127" spans="1:20" ht="15.75" customHeight="1">
      <c r="A127" s="84"/>
      <c r="B127" s="97"/>
      <c r="C127" s="97"/>
      <c r="D127" s="84"/>
      <c r="E127" s="84"/>
      <c r="F127" s="84"/>
      <c r="G127" s="38"/>
      <c r="H127" s="47"/>
      <c r="I127" s="47"/>
      <c r="J127" s="47"/>
      <c r="K127" s="47"/>
      <c r="L127" s="47"/>
      <c r="M127" s="47"/>
      <c r="N127" s="47"/>
      <c r="O127" s="47"/>
      <c r="P127" s="47"/>
      <c r="Q127" s="47"/>
      <c r="R127" s="47"/>
      <c r="S127" s="47"/>
      <c r="T127" s="47"/>
    </row>
    <row r="128" spans="1:20" ht="15.75" customHeight="1">
      <c r="A128" s="84"/>
      <c r="B128" s="97"/>
      <c r="C128" s="97"/>
      <c r="D128" s="84"/>
      <c r="E128" s="84"/>
      <c r="F128" s="84"/>
      <c r="G128" s="38"/>
      <c r="H128" s="47"/>
      <c r="I128" s="47"/>
      <c r="J128" s="47"/>
      <c r="K128" s="47"/>
      <c r="L128" s="47"/>
      <c r="M128" s="47"/>
      <c r="N128" s="47"/>
      <c r="O128" s="47"/>
      <c r="P128" s="47"/>
      <c r="Q128" s="47"/>
      <c r="R128" s="47"/>
      <c r="S128" s="47"/>
      <c r="T128" s="47"/>
    </row>
    <row r="129" spans="1:20" ht="15.75" customHeight="1">
      <c r="A129" s="84"/>
      <c r="B129" s="97"/>
      <c r="C129" s="97"/>
      <c r="D129" s="84"/>
      <c r="E129" s="84"/>
      <c r="F129" s="84"/>
      <c r="G129" s="38"/>
      <c r="H129" s="47"/>
      <c r="I129" s="47"/>
      <c r="J129" s="47"/>
      <c r="K129" s="47"/>
      <c r="L129" s="47"/>
      <c r="M129" s="47"/>
      <c r="N129" s="47"/>
      <c r="O129" s="47"/>
      <c r="P129" s="47"/>
      <c r="Q129" s="47"/>
      <c r="R129" s="47"/>
      <c r="S129" s="47"/>
      <c r="T129" s="47"/>
    </row>
    <row r="130" spans="1:20" ht="15.75" customHeight="1">
      <c r="A130" s="84"/>
      <c r="B130" s="97"/>
      <c r="C130" s="97"/>
      <c r="D130" s="84"/>
      <c r="E130" s="84"/>
      <c r="F130" s="84"/>
      <c r="G130" s="38"/>
      <c r="H130" s="47"/>
      <c r="I130" s="47"/>
      <c r="J130" s="47"/>
      <c r="K130" s="47"/>
      <c r="L130" s="47"/>
      <c r="M130" s="47"/>
      <c r="N130" s="47"/>
      <c r="O130" s="47"/>
      <c r="P130" s="47"/>
      <c r="Q130" s="47"/>
      <c r="R130" s="47"/>
      <c r="S130" s="47"/>
      <c r="T130" s="47"/>
    </row>
    <row r="131" spans="1:20" ht="15.75" customHeight="1">
      <c r="A131" s="84"/>
      <c r="B131" s="97"/>
      <c r="C131" s="97"/>
      <c r="D131" s="84"/>
      <c r="E131" s="84"/>
      <c r="F131" s="84"/>
      <c r="G131" s="38"/>
      <c r="H131" s="47"/>
      <c r="I131" s="47"/>
      <c r="J131" s="47"/>
      <c r="K131" s="47"/>
      <c r="L131" s="47"/>
      <c r="M131" s="47"/>
      <c r="N131" s="47"/>
      <c r="O131" s="47"/>
      <c r="P131" s="47"/>
      <c r="Q131" s="47"/>
      <c r="R131" s="47"/>
      <c r="S131" s="47"/>
      <c r="T131" s="47"/>
    </row>
    <row r="132" spans="1:20" ht="15.75" customHeight="1">
      <c r="A132" s="84"/>
      <c r="B132" s="97"/>
      <c r="C132" s="97"/>
      <c r="D132" s="84"/>
      <c r="E132" s="84"/>
      <c r="F132" s="84"/>
      <c r="G132" s="38"/>
      <c r="H132" s="47"/>
      <c r="I132" s="47"/>
      <c r="J132" s="47"/>
      <c r="K132" s="47"/>
      <c r="L132" s="47"/>
      <c r="M132" s="47"/>
      <c r="N132" s="47"/>
      <c r="O132" s="47"/>
      <c r="P132" s="47"/>
      <c r="Q132" s="47"/>
      <c r="R132" s="47"/>
      <c r="S132" s="47"/>
      <c r="T132" s="47"/>
    </row>
    <row r="133" spans="1:20" ht="15.75" customHeight="1">
      <c r="A133" s="84"/>
      <c r="B133" s="97"/>
      <c r="C133" s="97"/>
      <c r="D133" s="84"/>
      <c r="E133" s="84"/>
      <c r="F133" s="84"/>
      <c r="G133" s="38"/>
      <c r="H133" s="47"/>
      <c r="I133" s="47"/>
      <c r="J133" s="47"/>
      <c r="K133" s="47"/>
      <c r="L133" s="47"/>
      <c r="M133" s="47"/>
      <c r="N133" s="47"/>
      <c r="O133" s="47"/>
      <c r="P133" s="47"/>
      <c r="Q133" s="47"/>
      <c r="R133" s="47"/>
      <c r="S133" s="47"/>
      <c r="T133" s="47"/>
    </row>
    <row r="134" spans="1:20" ht="15.75" customHeight="1">
      <c r="A134" s="86"/>
      <c r="B134" s="183"/>
      <c r="C134" s="183"/>
      <c r="D134" s="86"/>
      <c r="E134" s="86"/>
      <c r="F134" s="86"/>
      <c r="G134" s="47"/>
      <c r="H134" s="47"/>
      <c r="I134" s="47"/>
      <c r="J134" s="47"/>
      <c r="K134" s="47"/>
      <c r="L134" s="47"/>
      <c r="M134" s="47"/>
      <c r="N134" s="47"/>
      <c r="O134" s="47"/>
      <c r="P134" s="47"/>
      <c r="Q134" s="47"/>
      <c r="R134" s="47"/>
      <c r="S134" s="47"/>
      <c r="T134" s="47"/>
    </row>
    <row r="135" spans="1:20" ht="15.75" customHeight="1">
      <c r="A135" s="86"/>
      <c r="B135" s="183"/>
      <c r="C135" s="183"/>
      <c r="D135" s="86"/>
      <c r="E135" s="86"/>
      <c r="F135" s="86"/>
      <c r="G135" s="47"/>
      <c r="H135" s="47"/>
      <c r="I135" s="47"/>
      <c r="J135" s="47"/>
      <c r="K135" s="47"/>
      <c r="L135" s="47"/>
      <c r="M135" s="47"/>
      <c r="N135" s="47"/>
      <c r="O135" s="47"/>
      <c r="P135" s="47"/>
      <c r="Q135" s="47"/>
      <c r="R135" s="47"/>
      <c r="S135" s="47"/>
      <c r="T135" s="47"/>
    </row>
    <row r="136" spans="1:20" ht="15.75" customHeight="1">
      <c r="A136" s="86"/>
      <c r="B136" s="183"/>
      <c r="C136" s="183"/>
      <c r="D136" s="86"/>
      <c r="E136" s="86"/>
      <c r="F136" s="86"/>
      <c r="G136" s="47"/>
      <c r="H136" s="47"/>
      <c r="I136" s="47"/>
      <c r="J136" s="47"/>
      <c r="K136" s="47"/>
      <c r="L136" s="47"/>
      <c r="M136" s="47"/>
      <c r="N136" s="47"/>
      <c r="O136" s="47"/>
      <c r="P136" s="47"/>
      <c r="Q136" s="47"/>
      <c r="R136" s="47"/>
      <c r="S136" s="47"/>
      <c r="T136" s="47"/>
    </row>
    <row r="137" spans="1:20" ht="15.75" customHeight="1">
      <c r="A137" s="86"/>
      <c r="B137" s="183"/>
      <c r="C137" s="183"/>
      <c r="D137" s="86"/>
      <c r="E137" s="86"/>
      <c r="F137" s="86"/>
      <c r="G137" s="47"/>
      <c r="H137" s="47"/>
      <c r="I137" s="47"/>
      <c r="J137" s="47"/>
      <c r="K137" s="47"/>
      <c r="L137" s="47"/>
      <c r="M137" s="47"/>
      <c r="N137" s="47"/>
      <c r="O137" s="47"/>
      <c r="P137" s="47"/>
      <c r="Q137" s="47"/>
      <c r="R137" s="47"/>
      <c r="S137" s="47"/>
      <c r="T137" s="47"/>
    </row>
    <row r="138" spans="1:20" ht="15.75" customHeight="1">
      <c r="A138" s="86"/>
      <c r="B138" s="183"/>
      <c r="C138" s="183"/>
      <c r="D138" s="86"/>
      <c r="E138" s="86"/>
      <c r="F138" s="86"/>
      <c r="G138" s="47"/>
      <c r="H138" s="47"/>
      <c r="I138" s="47"/>
      <c r="J138" s="47"/>
      <c r="K138" s="47"/>
      <c r="L138" s="47"/>
      <c r="M138" s="47"/>
      <c r="N138" s="47"/>
      <c r="O138" s="47"/>
      <c r="P138" s="47"/>
      <c r="Q138" s="47"/>
      <c r="R138" s="47"/>
      <c r="S138" s="47"/>
      <c r="T138" s="47"/>
    </row>
    <row r="139" spans="1:20" ht="15.75" customHeight="1">
      <c r="A139" s="86"/>
      <c r="B139" s="183"/>
      <c r="C139" s="183"/>
      <c r="D139" s="86"/>
      <c r="E139" s="86"/>
      <c r="F139" s="86"/>
      <c r="G139" s="47"/>
      <c r="H139" s="47"/>
      <c r="I139" s="47"/>
      <c r="J139" s="47"/>
      <c r="K139" s="47"/>
      <c r="L139" s="47"/>
      <c r="M139" s="47"/>
      <c r="N139" s="47"/>
      <c r="O139" s="47"/>
      <c r="P139" s="47"/>
      <c r="Q139" s="47"/>
      <c r="R139" s="47"/>
      <c r="S139" s="47"/>
      <c r="T139" s="47"/>
    </row>
    <row r="140" spans="1:20" ht="15.75" customHeight="1">
      <c r="A140" s="86"/>
      <c r="B140" s="183"/>
      <c r="C140" s="183"/>
      <c r="D140" s="86"/>
      <c r="E140" s="86"/>
      <c r="F140" s="86"/>
      <c r="G140" s="47"/>
      <c r="H140" s="47"/>
      <c r="I140" s="47"/>
      <c r="J140" s="47"/>
      <c r="K140" s="47"/>
      <c r="L140" s="47"/>
      <c r="M140" s="47"/>
      <c r="N140" s="47"/>
      <c r="O140" s="47"/>
      <c r="P140" s="47"/>
      <c r="Q140" s="47"/>
      <c r="R140" s="47"/>
      <c r="S140" s="47"/>
      <c r="T140" s="47"/>
    </row>
    <row r="141" spans="1:20" ht="15.75" customHeight="1">
      <c r="A141" s="86"/>
      <c r="B141" s="183"/>
      <c r="C141" s="183"/>
      <c r="D141" s="86"/>
      <c r="E141" s="86"/>
      <c r="F141" s="86"/>
      <c r="G141" s="47"/>
      <c r="H141" s="47"/>
      <c r="I141" s="47"/>
      <c r="J141" s="47"/>
      <c r="K141" s="47"/>
      <c r="L141" s="47"/>
      <c r="M141" s="47"/>
      <c r="N141" s="47"/>
      <c r="O141" s="47"/>
      <c r="P141" s="47"/>
      <c r="Q141" s="47"/>
      <c r="R141" s="47"/>
      <c r="S141" s="47"/>
      <c r="T141" s="47"/>
    </row>
    <row r="142" spans="1:20" ht="15.75" customHeight="1">
      <c r="A142" s="86"/>
      <c r="B142" s="183"/>
      <c r="C142" s="183"/>
      <c r="D142" s="86"/>
      <c r="E142" s="86"/>
      <c r="F142" s="86"/>
      <c r="G142" s="47"/>
      <c r="H142" s="47"/>
      <c r="I142" s="47"/>
      <c r="J142" s="47"/>
      <c r="K142" s="47"/>
      <c r="L142" s="47"/>
      <c r="M142" s="47"/>
      <c r="N142" s="47"/>
      <c r="O142" s="47"/>
      <c r="P142" s="47"/>
      <c r="Q142" s="47"/>
      <c r="R142" s="47"/>
      <c r="S142" s="47"/>
      <c r="T142" s="47"/>
    </row>
    <row r="143" spans="1:20" ht="15.75" customHeight="1">
      <c r="A143" s="86"/>
      <c r="B143" s="183"/>
      <c r="C143" s="183"/>
      <c r="D143" s="86"/>
      <c r="E143" s="86"/>
      <c r="F143" s="86"/>
      <c r="G143" s="47"/>
      <c r="H143" s="47"/>
      <c r="I143" s="47"/>
      <c r="J143" s="47"/>
      <c r="K143" s="47"/>
      <c r="L143" s="47"/>
      <c r="M143" s="47"/>
      <c r="N143" s="47"/>
      <c r="O143" s="47"/>
      <c r="P143" s="47"/>
      <c r="Q143" s="47"/>
      <c r="R143" s="47"/>
      <c r="S143" s="47"/>
      <c r="T143" s="47"/>
    </row>
    <row r="144" spans="1:20" ht="15.75" customHeight="1">
      <c r="A144" s="86"/>
      <c r="B144" s="183"/>
      <c r="C144" s="183"/>
      <c r="D144" s="86"/>
      <c r="E144" s="86"/>
      <c r="F144" s="86"/>
      <c r="G144" s="47"/>
      <c r="H144" s="47"/>
      <c r="I144" s="47"/>
      <c r="J144" s="47"/>
      <c r="K144" s="47"/>
      <c r="L144" s="47"/>
      <c r="M144" s="47"/>
      <c r="N144" s="47"/>
      <c r="O144" s="47"/>
      <c r="P144" s="47"/>
      <c r="Q144" s="47"/>
      <c r="R144" s="47"/>
      <c r="S144" s="47"/>
      <c r="T144" s="47"/>
    </row>
    <row r="145" spans="1:20" ht="15.75" customHeight="1">
      <c r="A145" s="86"/>
      <c r="B145" s="183"/>
      <c r="C145" s="183"/>
      <c r="D145" s="86"/>
      <c r="E145" s="86"/>
      <c r="F145" s="86"/>
      <c r="G145" s="47"/>
      <c r="H145" s="47"/>
      <c r="I145" s="47"/>
      <c r="J145" s="47"/>
      <c r="K145" s="47"/>
      <c r="L145" s="47"/>
      <c r="M145" s="47"/>
      <c r="N145" s="47"/>
      <c r="O145" s="47"/>
      <c r="P145" s="47"/>
      <c r="Q145" s="47"/>
      <c r="R145" s="47"/>
      <c r="S145" s="47"/>
      <c r="T145" s="47"/>
    </row>
    <row r="146" spans="1:20" ht="15.75" customHeight="1">
      <c r="A146" s="86"/>
      <c r="B146" s="183"/>
      <c r="C146" s="183"/>
      <c r="D146" s="86"/>
      <c r="E146" s="86"/>
      <c r="F146" s="86"/>
      <c r="G146" s="47"/>
      <c r="H146" s="47"/>
      <c r="I146" s="47"/>
      <c r="J146" s="47"/>
      <c r="K146" s="47"/>
      <c r="L146" s="47"/>
      <c r="M146" s="47"/>
      <c r="N146" s="47"/>
      <c r="O146" s="47"/>
      <c r="P146" s="47"/>
      <c r="Q146" s="47"/>
      <c r="R146" s="47"/>
      <c r="S146" s="47"/>
      <c r="T146" s="47"/>
    </row>
    <row r="147" spans="1:20" ht="15.75" customHeight="1">
      <c r="A147" s="86"/>
      <c r="B147" s="183"/>
      <c r="C147" s="183"/>
      <c r="D147" s="86"/>
      <c r="E147" s="86"/>
      <c r="F147" s="86"/>
      <c r="G147" s="47"/>
      <c r="H147" s="47"/>
      <c r="I147" s="47"/>
      <c r="J147" s="47"/>
      <c r="K147" s="47"/>
      <c r="L147" s="47"/>
      <c r="M147" s="47"/>
      <c r="N147" s="47"/>
      <c r="O147" s="47"/>
      <c r="P147" s="47"/>
      <c r="Q147" s="47"/>
      <c r="R147" s="47"/>
      <c r="S147" s="47"/>
      <c r="T147" s="47"/>
    </row>
    <row r="148" spans="1:20" ht="15.75" customHeight="1">
      <c r="A148" s="86"/>
      <c r="B148" s="183"/>
      <c r="C148" s="183"/>
      <c r="D148" s="86"/>
      <c r="E148" s="86"/>
      <c r="F148" s="86"/>
      <c r="G148" s="47"/>
      <c r="H148" s="47"/>
      <c r="I148" s="47"/>
      <c r="J148" s="47"/>
      <c r="K148" s="47"/>
      <c r="L148" s="47"/>
      <c r="M148" s="47"/>
      <c r="N148" s="47"/>
      <c r="O148" s="47"/>
      <c r="P148" s="47"/>
      <c r="Q148" s="47"/>
      <c r="R148" s="47"/>
      <c r="S148" s="47"/>
      <c r="T148" s="47"/>
    </row>
    <row r="149" spans="1:20" ht="15.75" customHeight="1">
      <c r="A149" s="86"/>
      <c r="B149" s="183"/>
      <c r="C149" s="183"/>
      <c r="D149" s="86"/>
      <c r="E149" s="86"/>
      <c r="F149" s="86"/>
      <c r="G149" s="47"/>
      <c r="H149" s="47"/>
      <c r="I149" s="47"/>
      <c r="J149" s="47"/>
      <c r="K149" s="47"/>
      <c r="L149" s="47"/>
      <c r="M149" s="47"/>
      <c r="N149" s="47"/>
      <c r="O149" s="47"/>
      <c r="P149" s="47"/>
      <c r="Q149" s="47"/>
      <c r="R149" s="47"/>
      <c r="S149" s="47"/>
      <c r="T149" s="47"/>
    </row>
    <row r="150" spans="1:20" ht="15.75" customHeight="1">
      <c r="A150" s="86"/>
      <c r="B150" s="183"/>
      <c r="C150" s="183"/>
      <c r="D150" s="86"/>
      <c r="E150" s="86"/>
      <c r="F150" s="86"/>
      <c r="G150" s="47"/>
      <c r="H150" s="47"/>
      <c r="I150" s="47"/>
      <c r="J150" s="47"/>
      <c r="K150" s="47"/>
      <c r="L150" s="47"/>
      <c r="M150" s="47"/>
      <c r="N150" s="47"/>
      <c r="O150" s="47"/>
      <c r="P150" s="47"/>
      <c r="Q150" s="47"/>
      <c r="R150" s="47"/>
      <c r="S150" s="47"/>
      <c r="T150" s="47"/>
    </row>
    <row r="151" spans="1:20" ht="15.75" customHeight="1">
      <c r="A151" s="86"/>
      <c r="B151" s="183"/>
      <c r="C151" s="183"/>
      <c r="D151" s="86"/>
      <c r="E151" s="86"/>
      <c r="F151" s="86"/>
      <c r="G151" s="47"/>
      <c r="H151" s="47"/>
      <c r="I151" s="47"/>
      <c r="J151" s="47"/>
      <c r="K151" s="47"/>
      <c r="L151" s="47"/>
      <c r="M151" s="47"/>
      <c r="N151" s="47"/>
      <c r="O151" s="47"/>
      <c r="P151" s="47"/>
      <c r="Q151" s="47"/>
      <c r="R151" s="47"/>
      <c r="S151" s="47"/>
      <c r="T151" s="47"/>
    </row>
    <row r="152" spans="1:20" ht="15.75" customHeight="1">
      <c r="A152" s="86"/>
      <c r="B152" s="183"/>
      <c r="C152" s="183"/>
      <c r="D152" s="86"/>
      <c r="E152" s="86"/>
      <c r="F152" s="86"/>
      <c r="G152" s="47"/>
      <c r="H152" s="47"/>
      <c r="I152" s="47"/>
      <c r="J152" s="47"/>
      <c r="K152" s="47"/>
      <c r="L152" s="47"/>
      <c r="M152" s="47"/>
      <c r="N152" s="47"/>
      <c r="O152" s="47"/>
      <c r="P152" s="47"/>
      <c r="Q152" s="47"/>
      <c r="R152" s="47"/>
      <c r="S152" s="47"/>
      <c r="T152" s="47"/>
    </row>
    <row r="153" spans="1:20" ht="15.75" customHeight="1">
      <c r="A153" s="86"/>
      <c r="B153" s="183"/>
      <c r="C153" s="183"/>
      <c r="D153" s="86"/>
      <c r="E153" s="86"/>
      <c r="F153" s="86"/>
      <c r="G153" s="47"/>
      <c r="H153" s="47"/>
      <c r="I153" s="47"/>
      <c r="J153" s="47"/>
      <c r="K153" s="47"/>
      <c r="L153" s="47"/>
      <c r="M153" s="47"/>
      <c r="N153" s="47"/>
      <c r="O153" s="47"/>
      <c r="P153" s="47"/>
      <c r="Q153" s="47"/>
      <c r="R153" s="47"/>
      <c r="S153" s="47"/>
      <c r="T153" s="47"/>
    </row>
    <row r="154" spans="1:20" ht="15.75" customHeight="1">
      <c r="A154" s="86"/>
      <c r="B154" s="183"/>
      <c r="C154" s="183"/>
      <c r="D154" s="86"/>
      <c r="E154" s="86"/>
      <c r="F154" s="86"/>
      <c r="G154" s="47"/>
      <c r="H154" s="47"/>
      <c r="I154" s="47"/>
      <c r="J154" s="47"/>
      <c r="K154" s="47"/>
      <c r="L154" s="47"/>
      <c r="M154" s="47"/>
      <c r="N154" s="47"/>
      <c r="O154" s="47"/>
      <c r="P154" s="47"/>
      <c r="Q154" s="47"/>
      <c r="R154" s="47"/>
      <c r="S154" s="47"/>
      <c r="T154" s="47"/>
    </row>
    <row r="155" spans="1:20" ht="15.75" customHeight="1">
      <c r="A155" s="86"/>
      <c r="B155" s="183"/>
      <c r="C155" s="183"/>
      <c r="D155" s="86"/>
      <c r="E155" s="86"/>
      <c r="F155" s="86"/>
      <c r="G155" s="47"/>
      <c r="H155" s="47"/>
      <c r="I155" s="47"/>
      <c r="J155" s="47"/>
      <c r="K155" s="47"/>
      <c r="L155" s="47"/>
      <c r="M155" s="47"/>
      <c r="N155" s="47"/>
      <c r="O155" s="47"/>
      <c r="P155" s="47"/>
      <c r="Q155" s="47"/>
      <c r="R155" s="47"/>
      <c r="S155" s="47"/>
      <c r="T155" s="47"/>
    </row>
    <row r="156" spans="1:20" ht="15.75" customHeight="1">
      <c r="A156" s="86"/>
      <c r="B156" s="183"/>
      <c r="C156" s="183"/>
      <c r="D156" s="86"/>
      <c r="E156" s="86"/>
      <c r="F156" s="86"/>
      <c r="G156" s="47"/>
      <c r="H156" s="47"/>
      <c r="I156" s="47"/>
      <c r="J156" s="47"/>
      <c r="K156" s="47"/>
      <c r="L156" s="47"/>
      <c r="M156" s="47"/>
      <c r="N156" s="47"/>
      <c r="O156" s="47"/>
      <c r="P156" s="47"/>
      <c r="Q156" s="47"/>
      <c r="R156" s="47"/>
      <c r="S156" s="47"/>
      <c r="T156" s="47"/>
    </row>
    <row r="157" spans="1:20" ht="15.75" customHeight="1">
      <c r="A157" s="86"/>
      <c r="B157" s="183"/>
      <c r="C157" s="183"/>
      <c r="D157" s="86"/>
      <c r="E157" s="86"/>
      <c r="F157" s="86"/>
      <c r="G157" s="47"/>
      <c r="H157" s="47"/>
      <c r="I157" s="47"/>
      <c r="J157" s="47"/>
      <c r="K157" s="47"/>
      <c r="L157" s="47"/>
      <c r="M157" s="47"/>
      <c r="N157" s="47"/>
      <c r="O157" s="47"/>
      <c r="P157" s="47"/>
      <c r="Q157" s="47"/>
      <c r="R157" s="47"/>
      <c r="S157" s="47"/>
      <c r="T157" s="47"/>
    </row>
    <row r="158" spans="1:20" ht="15.75" customHeight="1">
      <c r="A158" s="86"/>
      <c r="B158" s="183"/>
      <c r="C158" s="183"/>
      <c r="D158" s="86"/>
      <c r="E158" s="86"/>
      <c r="F158" s="86"/>
      <c r="G158" s="47"/>
      <c r="H158" s="47"/>
      <c r="I158" s="47"/>
      <c r="J158" s="47"/>
      <c r="K158" s="47"/>
      <c r="L158" s="47"/>
      <c r="M158" s="47"/>
      <c r="N158" s="47"/>
      <c r="O158" s="47"/>
      <c r="P158" s="47"/>
      <c r="Q158" s="47"/>
      <c r="R158" s="47"/>
      <c r="S158" s="47"/>
      <c r="T158" s="47"/>
    </row>
    <row r="159" spans="7:20" ht="15.75" customHeight="1">
      <c r="G159" s="47"/>
      <c r="H159" s="47"/>
      <c r="I159" s="47"/>
      <c r="J159" s="47"/>
      <c r="K159" s="47"/>
      <c r="L159" s="47"/>
      <c r="M159" s="47"/>
      <c r="N159" s="47"/>
      <c r="O159" s="47"/>
      <c r="P159" s="47"/>
      <c r="Q159" s="47"/>
      <c r="R159" s="47"/>
      <c r="S159" s="47"/>
      <c r="T159" s="47"/>
    </row>
    <row r="160" spans="7:20" ht="15.75" customHeight="1">
      <c r="G160" s="47"/>
      <c r="H160" s="47"/>
      <c r="I160" s="47"/>
      <c r="J160" s="47"/>
      <c r="K160" s="47"/>
      <c r="L160" s="47"/>
      <c r="M160" s="47"/>
      <c r="N160" s="47"/>
      <c r="O160" s="47"/>
      <c r="P160" s="47"/>
      <c r="Q160" s="47"/>
      <c r="R160" s="47"/>
      <c r="S160" s="47"/>
      <c r="T160" s="47"/>
    </row>
    <row r="161" spans="7:20" ht="15.75" customHeight="1">
      <c r="G161" s="47"/>
      <c r="H161" s="47"/>
      <c r="I161" s="47"/>
      <c r="J161" s="47"/>
      <c r="K161" s="47"/>
      <c r="L161" s="47"/>
      <c r="M161" s="47"/>
      <c r="N161" s="47"/>
      <c r="O161" s="47"/>
      <c r="P161" s="47"/>
      <c r="Q161" s="47"/>
      <c r="R161" s="47"/>
      <c r="S161" s="47"/>
      <c r="T161" s="47"/>
    </row>
    <row r="162" spans="7:20" ht="15.75" customHeight="1">
      <c r="G162" s="47"/>
      <c r="H162" s="47"/>
      <c r="I162" s="47"/>
      <c r="J162" s="47"/>
      <c r="K162" s="47"/>
      <c r="L162" s="47"/>
      <c r="M162" s="47"/>
      <c r="N162" s="47"/>
      <c r="O162" s="47"/>
      <c r="P162" s="47"/>
      <c r="Q162" s="47"/>
      <c r="R162" s="47"/>
      <c r="S162" s="47"/>
      <c r="T162" s="47"/>
    </row>
    <row r="163" spans="7:20" ht="15.75" customHeight="1">
      <c r="G163" s="47"/>
      <c r="H163" s="47"/>
      <c r="I163" s="47"/>
      <c r="J163" s="47"/>
      <c r="K163" s="47"/>
      <c r="L163" s="47"/>
      <c r="M163" s="47"/>
      <c r="N163" s="47"/>
      <c r="O163" s="47"/>
      <c r="P163" s="47"/>
      <c r="Q163" s="47"/>
      <c r="R163" s="47"/>
      <c r="S163" s="47"/>
      <c r="T163" s="47"/>
    </row>
    <row r="164" spans="7:20" ht="15.75" customHeight="1">
      <c r="G164" s="47"/>
      <c r="H164" s="47"/>
      <c r="I164" s="47"/>
      <c r="J164" s="47"/>
      <c r="K164" s="47"/>
      <c r="L164" s="47"/>
      <c r="M164" s="47"/>
      <c r="N164" s="47"/>
      <c r="O164" s="47"/>
      <c r="P164" s="47"/>
      <c r="Q164" s="47"/>
      <c r="R164" s="47"/>
      <c r="S164" s="47"/>
      <c r="T164" s="47"/>
    </row>
    <row r="165" spans="7:20" ht="15.75" customHeight="1">
      <c r="G165" s="47"/>
      <c r="H165" s="47"/>
      <c r="I165" s="47"/>
      <c r="J165" s="47"/>
      <c r="K165" s="47"/>
      <c r="L165" s="47"/>
      <c r="M165" s="47"/>
      <c r="N165" s="47"/>
      <c r="O165" s="47"/>
      <c r="P165" s="47"/>
      <c r="Q165" s="47"/>
      <c r="R165" s="47"/>
      <c r="S165" s="47"/>
      <c r="T165" s="47"/>
    </row>
    <row r="166" spans="7:20" ht="15.75" customHeight="1">
      <c r="G166" s="47"/>
      <c r="H166" s="47"/>
      <c r="I166" s="47"/>
      <c r="J166" s="47"/>
      <c r="K166" s="47"/>
      <c r="L166" s="47"/>
      <c r="M166" s="47"/>
      <c r="N166" s="47"/>
      <c r="O166" s="47"/>
      <c r="P166" s="47"/>
      <c r="Q166" s="47"/>
      <c r="R166" s="47"/>
      <c r="S166" s="47"/>
      <c r="T166" s="47"/>
    </row>
    <row r="167" spans="7:20" ht="15.75" customHeight="1">
      <c r="G167" s="47"/>
      <c r="H167" s="47"/>
      <c r="I167" s="47"/>
      <c r="J167" s="47"/>
      <c r="K167" s="47"/>
      <c r="L167" s="47"/>
      <c r="M167" s="47"/>
      <c r="N167" s="47"/>
      <c r="O167" s="47"/>
      <c r="P167" s="47"/>
      <c r="Q167" s="47"/>
      <c r="R167" s="47"/>
      <c r="S167" s="47"/>
      <c r="T167" s="47"/>
    </row>
    <row r="168" spans="7:20" ht="15.75" customHeight="1">
      <c r="G168" s="47"/>
      <c r="H168" s="47"/>
      <c r="I168" s="47"/>
      <c r="J168" s="47"/>
      <c r="K168" s="47"/>
      <c r="L168" s="47"/>
      <c r="M168" s="47"/>
      <c r="N168" s="47"/>
      <c r="O168" s="47"/>
      <c r="P168" s="47"/>
      <c r="Q168" s="47"/>
      <c r="R168" s="47"/>
      <c r="S168" s="47"/>
      <c r="T168" s="47"/>
    </row>
    <row r="169" spans="7:20" ht="15.75" customHeight="1">
      <c r="G169" s="47"/>
      <c r="H169" s="47"/>
      <c r="I169" s="47"/>
      <c r="J169" s="47"/>
      <c r="K169" s="47"/>
      <c r="L169" s="47"/>
      <c r="M169" s="47"/>
      <c r="N169" s="47"/>
      <c r="O169" s="47"/>
      <c r="P169" s="47"/>
      <c r="Q169" s="47"/>
      <c r="R169" s="47"/>
      <c r="S169" s="47"/>
      <c r="T169" s="47"/>
    </row>
    <row r="170" spans="7:20" ht="15.75" customHeight="1">
      <c r="G170" s="47"/>
      <c r="H170" s="47"/>
      <c r="I170" s="47"/>
      <c r="J170" s="47"/>
      <c r="K170" s="47"/>
      <c r="L170" s="47"/>
      <c r="M170" s="47"/>
      <c r="N170" s="47"/>
      <c r="O170" s="47"/>
      <c r="P170" s="47"/>
      <c r="Q170" s="47"/>
      <c r="R170" s="47"/>
      <c r="S170" s="47"/>
      <c r="T170" s="47"/>
    </row>
    <row r="171" spans="7:20" ht="15.75" customHeight="1">
      <c r="G171" s="47"/>
      <c r="H171" s="47"/>
      <c r="I171" s="47"/>
      <c r="J171" s="47"/>
      <c r="K171" s="47"/>
      <c r="L171" s="47"/>
      <c r="M171" s="47"/>
      <c r="N171" s="47"/>
      <c r="O171" s="47"/>
      <c r="P171" s="47"/>
      <c r="Q171" s="47"/>
      <c r="R171" s="47"/>
      <c r="S171" s="47"/>
      <c r="T171" s="47"/>
    </row>
    <row r="172" spans="7:20" ht="15.75" customHeight="1">
      <c r="G172" s="47"/>
      <c r="H172" s="47"/>
      <c r="I172" s="47"/>
      <c r="J172" s="47"/>
      <c r="K172" s="47"/>
      <c r="L172" s="47"/>
      <c r="M172" s="47"/>
      <c r="N172" s="47"/>
      <c r="O172" s="47"/>
      <c r="P172" s="47"/>
      <c r="Q172" s="47"/>
      <c r="R172" s="47"/>
      <c r="S172" s="47"/>
      <c r="T172" s="47"/>
    </row>
    <row r="173" spans="7:20" ht="15.75" customHeight="1">
      <c r="G173" s="47"/>
      <c r="H173" s="47"/>
      <c r="I173" s="47"/>
      <c r="J173" s="47"/>
      <c r="K173" s="47"/>
      <c r="L173" s="47"/>
      <c r="M173" s="47"/>
      <c r="N173" s="47"/>
      <c r="O173" s="47"/>
      <c r="P173" s="47"/>
      <c r="Q173" s="47"/>
      <c r="R173" s="47"/>
      <c r="S173" s="47"/>
      <c r="T173" s="47"/>
    </row>
    <row r="174" spans="7:20" ht="15.75" customHeight="1">
      <c r="G174" s="47"/>
      <c r="H174" s="47"/>
      <c r="I174" s="47"/>
      <c r="J174" s="47"/>
      <c r="K174" s="47"/>
      <c r="L174" s="47"/>
      <c r="M174" s="47"/>
      <c r="N174" s="47"/>
      <c r="O174" s="47"/>
      <c r="P174" s="47"/>
      <c r="Q174" s="47"/>
      <c r="R174" s="47"/>
      <c r="S174" s="47"/>
      <c r="T174" s="47"/>
    </row>
    <row r="175" spans="7:20" ht="15.75" customHeight="1">
      <c r="G175" s="47"/>
      <c r="H175" s="47"/>
      <c r="I175" s="47"/>
      <c r="J175" s="47"/>
      <c r="K175" s="47"/>
      <c r="L175" s="47"/>
      <c r="M175" s="47"/>
      <c r="N175" s="47"/>
      <c r="O175" s="47"/>
      <c r="P175" s="47"/>
      <c r="Q175" s="47"/>
      <c r="R175" s="47"/>
      <c r="S175" s="47"/>
      <c r="T175" s="47"/>
    </row>
    <row r="176" spans="7:20" ht="15.75" customHeight="1">
      <c r="G176" s="47"/>
      <c r="H176" s="47"/>
      <c r="I176" s="47"/>
      <c r="J176" s="47"/>
      <c r="K176" s="47"/>
      <c r="L176" s="47"/>
      <c r="M176" s="47"/>
      <c r="N176" s="47"/>
      <c r="O176" s="47"/>
      <c r="P176" s="47"/>
      <c r="Q176" s="47"/>
      <c r="R176" s="47"/>
      <c r="S176" s="47"/>
      <c r="T176" s="47"/>
    </row>
    <row r="177" spans="7:20" ht="15.75" customHeight="1">
      <c r="G177" s="47"/>
      <c r="H177" s="47"/>
      <c r="I177" s="47"/>
      <c r="J177" s="47"/>
      <c r="K177" s="47"/>
      <c r="L177" s="47"/>
      <c r="M177" s="47"/>
      <c r="N177" s="47"/>
      <c r="O177" s="47"/>
      <c r="P177" s="47"/>
      <c r="Q177" s="47"/>
      <c r="R177" s="47"/>
      <c r="S177" s="47"/>
      <c r="T177" s="47"/>
    </row>
  </sheetData>
  <sheetProtection password="F786" sheet="1" selectLockedCells="1"/>
  <mergeCells count="156">
    <mergeCell ref="F2:H2"/>
    <mergeCell ref="F3:H3"/>
    <mergeCell ref="H47:H48"/>
    <mergeCell ref="H57:H58"/>
    <mergeCell ref="H68:H69"/>
    <mergeCell ref="D45:E45"/>
    <mergeCell ref="D33:E33"/>
    <mergeCell ref="D35:E35"/>
    <mergeCell ref="D37:E37"/>
    <mergeCell ref="D39:E39"/>
    <mergeCell ref="D71:E71"/>
    <mergeCell ref="D72:E72"/>
    <mergeCell ref="D73:E73"/>
    <mergeCell ref="D75:E75"/>
    <mergeCell ref="A70:E70"/>
    <mergeCell ref="A74:E74"/>
    <mergeCell ref="D41:E41"/>
    <mergeCell ref="D24:E24"/>
    <mergeCell ref="D26:E26"/>
    <mergeCell ref="D27:E27"/>
    <mergeCell ref="D28:E28"/>
    <mergeCell ref="D29:E29"/>
    <mergeCell ref="D30:E30"/>
    <mergeCell ref="D31:E31"/>
    <mergeCell ref="D32:E32"/>
    <mergeCell ref="F68:F69"/>
    <mergeCell ref="G62:G63"/>
    <mergeCell ref="G68:G69"/>
    <mergeCell ref="D11:E11"/>
    <mergeCell ref="D12:E12"/>
    <mergeCell ref="D14:E14"/>
    <mergeCell ref="D15:E15"/>
    <mergeCell ref="D16:E16"/>
    <mergeCell ref="D18:E18"/>
    <mergeCell ref="D40:E40"/>
    <mergeCell ref="A61:A63"/>
    <mergeCell ref="F47:F48"/>
    <mergeCell ref="G47:G48"/>
    <mergeCell ref="F51:F52"/>
    <mergeCell ref="G51:G52"/>
    <mergeCell ref="F54:F55"/>
    <mergeCell ref="G54:G55"/>
    <mergeCell ref="F62:F63"/>
    <mergeCell ref="B62:B63"/>
    <mergeCell ref="B64:B65"/>
    <mergeCell ref="B59:C59"/>
    <mergeCell ref="B54:B55"/>
    <mergeCell ref="D62:D63"/>
    <mergeCell ref="E62:E63"/>
    <mergeCell ref="D59:E59"/>
    <mergeCell ref="B44:C44"/>
    <mergeCell ref="A43:E43"/>
    <mergeCell ref="F57:F58"/>
    <mergeCell ref="G57:G58"/>
    <mergeCell ref="B57:B58"/>
    <mergeCell ref="B49:C49"/>
    <mergeCell ref="B51:B52"/>
    <mergeCell ref="A46:E46"/>
    <mergeCell ref="A57:A59"/>
    <mergeCell ref="A56:E56"/>
    <mergeCell ref="D42:E42"/>
    <mergeCell ref="D44:E44"/>
    <mergeCell ref="B30:C30"/>
    <mergeCell ref="B31:C31"/>
    <mergeCell ref="B32:C32"/>
    <mergeCell ref="B33:C33"/>
    <mergeCell ref="B35:C35"/>
    <mergeCell ref="B37:C37"/>
    <mergeCell ref="B39:C39"/>
    <mergeCell ref="B40:C40"/>
    <mergeCell ref="B5:C5"/>
    <mergeCell ref="B3:C3"/>
    <mergeCell ref="B6:C6"/>
    <mergeCell ref="B7:C7"/>
    <mergeCell ref="B8:C8"/>
    <mergeCell ref="B9:C9"/>
    <mergeCell ref="D9:E9"/>
    <mergeCell ref="B29:C29"/>
    <mergeCell ref="A2:E2"/>
    <mergeCell ref="D3:E3"/>
    <mergeCell ref="A10:E10"/>
    <mergeCell ref="A13:E13"/>
    <mergeCell ref="A17:E17"/>
    <mergeCell ref="D5:E5"/>
    <mergeCell ref="D8:E8"/>
    <mergeCell ref="D6:E6"/>
    <mergeCell ref="D7:E7"/>
    <mergeCell ref="A4:E4"/>
    <mergeCell ref="D57:D58"/>
    <mergeCell ref="E57:E58"/>
    <mergeCell ref="A25:E25"/>
    <mergeCell ref="A34:E34"/>
    <mergeCell ref="A36:E36"/>
    <mergeCell ref="A38:E38"/>
    <mergeCell ref="B26:C26"/>
    <mergeCell ref="B27:C27"/>
    <mergeCell ref="A64:A66"/>
    <mergeCell ref="G64:G65"/>
    <mergeCell ref="F64:F65"/>
    <mergeCell ref="A60:E60"/>
    <mergeCell ref="E51:E52"/>
    <mergeCell ref="D54:D55"/>
    <mergeCell ref="E54:E55"/>
    <mergeCell ref="D51:D52"/>
    <mergeCell ref="A54:A55"/>
    <mergeCell ref="A53:E53"/>
    <mergeCell ref="D23:E23"/>
    <mergeCell ref="B11:C11"/>
    <mergeCell ref="B12:C12"/>
    <mergeCell ref="B14:C14"/>
    <mergeCell ref="B22:C22"/>
    <mergeCell ref="B23:C23"/>
    <mergeCell ref="B15:C15"/>
    <mergeCell ref="B16:C16"/>
    <mergeCell ref="B18:C18"/>
    <mergeCell ref="B19:C19"/>
    <mergeCell ref="B24:C24"/>
    <mergeCell ref="B28:C28"/>
    <mergeCell ref="B73:C73"/>
    <mergeCell ref="B75:C75"/>
    <mergeCell ref="B77:C77"/>
    <mergeCell ref="B45:C45"/>
    <mergeCell ref="B47:B48"/>
    <mergeCell ref="B41:C41"/>
    <mergeCell ref="B42:C42"/>
    <mergeCell ref="A67:E67"/>
    <mergeCell ref="B20:C20"/>
    <mergeCell ref="B21:C21"/>
    <mergeCell ref="A68:A69"/>
    <mergeCell ref="B78:C78"/>
    <mergeCell ref="B61:E61"/>
    <mergeCell ref="B68:B69"/>
    <mergeCell ref="D66:E66"/>
    <mergeCell ref="B71:C71"/>
    <mergeCell ref="B72:C72"/>
    <mergeCell ref="D77:E77"/>
    <mergeCell ref="D22:E22"/>
    <mergeCell ref="D78:E78"/>
    <mergeCell ref="D68:D69"/>
    <mergeCell ref="E68:E69"/>
    <mergeCell ref="A47:A49"/>
    <mergeCell ref="A50:E50"/>
    <mergeCell ref="A51:A52"/>
    <mergeCell ref="D49:E49"/>
    <mergeCell ref="D47:D48"/>
    <mergeCell ref="E47:E48"/>
    <mergeCell ref="A1:E1"/>
    <mergeCell ref="D19:E19"/>
    <mergeCell ref="D20:E20"/>
    <mergeCell ref="D21:E21"/>
    <mergeCell ref="H62:H63"/>
    <mergeCell ref="H64:H65"/>
    <mergeCell ref="H51:H52"/>
    <mergeCell ref="H54:H55"/>
    <mergeCell ref="D64:D65"/>
    <mergeCell ref="E64:E65"/>
  </mergeCells>
  <dataValidations count="3">
    <dataValidation type="list" allowBlank="1" showInputMessage="1" showErrorMessage="1" errorTitle="CONTEÚDO INVÁLIDO" error="Selecione apenas &quot;SIM&quot;, &quot;NÃO&quot; ou DEL para limpar o campo.&#10;" sqref="D11:D12 D71:D73 D44:D45 D39:D42 D37 D35 D26:D33 D18:D24 D14:D16 D75:D78">
      <formula1>$A$81:$A$83</formula1>
    </dataValidation>
    <dataValidation type="whole" operator="greaterThanOrEqual" allowBlank="1" showInputMessage="1" showErrorMessage="1" errorTitle="Conteúdo Inválido" error="Digite apenas números inteiros ou deixe em branco." sqref="D5:E9">
      <formula1>0</formula1>
    </dataValidation>
    <dataValidation type="decimal" operator="greaterThanOrEqual" allowBlank="1" showInputMessage="1" showErrorMessage="1" error="Digite apenas números ou deixe em branco." sqref="E62:E65 E76 E68:E69 E57:E58 E54:E55 E51:E52 E47:E48">
      <formula1>0</formula1>
    </dataValidation>
  </dataValidations>
  <printOptions/>
  <pageMargins left="0.31496062992125984" right="0.31496062992125984" top="0.7874015748031497" bottom="0.3937007874015748" header="0.31496062992125984" footer="0.31496062992125984"/>
  <pageSetup fitToWidth="2"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codeName="Plan6">
    <tabColor theme="3"/>
  </sheetPr>
  <dimension ref="A1:Q106"/>
  <sheetViews>
    <sheetView zoomScalePageLayoutView="0" workbookViewId="0" topLeftCell="A7">
      <selection activeCell="C21" sqref="C21"/>
    </sheetView>
  </sheetViews>
  <sheetFormatPr defaultColWidth="14.421875" defaultRowHeight="15.75" customHeight="1"/>
  <cols>
    <col min="1" max="1" width="14.421875" style="48" customWidth="1"/>
    <col min="2" max="2" width="63.7109375" style="48" customWidth="1"/>
    <col min="3" max="3" width="17.140625" style="48" customWidth="1"/>
    <col min="4" max="4" width="0" style="87" hidden="1" customWidth="1"/>
    <col min="5" max="5" width="0" style="48" hidden="1" customWidth="1"/>
    <col min="6" max="6" width="3.28125" style="48" hidden="1" customWidth="1"/>
    <col min="7" max="16384" width="14.421875" style="48" customWidth="1"/>
  </cols>
  <sheetData>
    <row r="1" spans="1:5" s="2" customFormat="1" ht="33" customHeight="1" hidden="1" thickBot="1">
      <c r="A1" s="353" t="s">
        <v>462</v>
      </c>
      <c r="B1" s="353"/>
      <c r="C1" s="353"/>
      <c r="D1" s="353"/>
      <c r="E1" s="353"/>
    </row>
    <row r="2" spans="1:5" ht="103.5" customHeight="1">
      <c r="A2" s="351" t="s">
        <v>441</v>
      </c>
      <c r="B2" s="352"/>
      <c r="C2" s="352"/>
      <c r="D2" s="98"/>
      <c r="E2" s="98"/>
    </row>
    <row r="3" spans="1:17" ht="25.5" customHeight="1">
      <c r="A3" s="350" t="s">
        <v>70</v>
      </c>
      <c r="B3" s="350"/>
      <c r="C3" s="350"/>
      <c r="D3" s="99"/>
      <c r="E3" s="99"/>
      <c r="F3" s="47"/>
      <c r="G3" s="47"/>
      <c r="H3" s="47"/>
      <c r="I3" s="47"/>
      <c r="J3" s="47"/>
      <c r="K3" s="47"/>
      <c r="L3" s="47"/>
      <c r="M3" s="47"/>
      <c r="N3" s="47"/>
      <c r="O3" s="47"/>
      <c r="P3" s="47"/>
      <c r="Q3" s="47"/>
    </row>
    <row r="4" spans="1:17" s="39" customFormat="1" ht="18.75" customHeight="1">
      <c r="A4" s="100" t="s">
        <v>73</v>
      </c>
      <c r="B4" s="100" t="s">
        <v>99</v>
      </c>
      <c r="C4" s="100" t="s">
        <v>0</v>
      </c>
      <c r="D4" s="179" t="s">
        <v>194</v>
      </c>
      <c r="E4" s="178" t="s">
        <v>195</v>
      </c>
      <c r="F4" s="38"/>
      <c r="G4" s="38"/>
      <c r="H4" s="38"/>
      <c r="I4" s="38"/>
      <c r="J4" s="38"/>
      <c r="K4" s="38"/>
      <c r="L4" s="38"/>
      <c r="M4" s="38"/>
      <c r="N4" s="38"/>
      <c r="O4" s="38"/>
      <c r="P4" s="38"/>
      <c r="Q4" s="38"/>
    </row>
    <row r="5" spans="1:17" s="39" customFormat="1" ht="18.75" customHeight="1">
      <c r="A5" s="180">
        <v>125</v>
      </c>
      <c r="B5" s="22" t="s">
        <v>22</v>
      </c>
      <c r="C5" s="51">
        <v>75</v>
      </c>
      <c r="D5" s="56">
        <f aca="true" t="shared" si="0" ref="D5:D10">COUNTIF(C5,"&gt;=0")</f>
        <v>1</v>
      </c>
      <c r="E5" s="181">
        <v>1</v>
      </c>
      <c r="F5" s="38" t="s">
        <v>273</v>
      </c>
      <c r="G5" s="38"/>
      <c r="H5" s="38"/>
      <c r="I5" s="38"/>
      <c r="J5" s="38"/>
      <c r="K5" s="38"/>
      <c r="L5" s="38"/>
      <c r="M5" s="38"/>
      <c r="N5" s="38"/>
      <c r="O5" s="38"/>
      <c r="P5" s="38"/>
      <c r="Q5" s="38"/>
    </row>
    <row r="6" spans="1:17" s="39" customFormat="1" ht="18.75" customHeight="1">
      <c r="A6" s="180">
        <v>126</v>
      </c>
      <c r="B6" s="22" t="s">
        <v>23</v>
      </c>
      <c r="C6" s="51">
        <v>84</v>
      </c>
      <c r="D6" s="56">
        <f t="shared" si="0"/>
        <v>1</v>
      </c>
      <c r="E6" s="181">
        <v>1</v>
      </c>
      <c r="F6" s="38" t="s">
        <v>273</v>
      </c>
      <c r="G6" s="38"/>
      <c r="H6" s="38"/>
      <c r="I6" s="38"/>
      <c r="J6" s="38"/>
      <c r="K6" s="38"/>
      <c r="L6" s="38"/>
      <c r="M6" s="38"/>
      <c r="N6" s="38"/>
      <c r="O6" s="38"/>
      <c r="P6" s="38"/>
      <c r="Q6" s="38"/>
    </row>
    <row r="7" spans="1:17" s="39" customFormat="1" ht="18.75" customHeight="1">
      <c r="A7" s="180">
        <v>127</v>
      </c>
      <c r="B7" s="22" t="s">
        <v>24</v>
      </c>
      <c r="C7" s="51">
        <v>54</v>
      </c>
      <c r="D7" s="56">
        <f t="shared" si="0"/>
        <v>1</v>
      </c>
      <c r="E7" s="181">
        <v>1</v>
      </c>
      <c r="F7" s="38" t="s">
        <v>273</v>
      </c>
      <c r="G7" s="38"/>
      <c r="H7" s="38"/>
      <c r="I7" s="38"/>
      <c r="J7" s="38"/>
      <c r="K7" s="38"/>
      <c r="L7" s="38"/>
      <c r="M7" s="38"/>
      <c r="N7" s="38"/>
      <c r="O7" s="38"/>
      <c r="P7" s="38"/>
      <c r="Q7" s="38"/>
    </row>
    <row r="8" spans="1:17" s="39" customFormat="1" ht="18.75" customHeight="1">
      <c r="A8" s="180">
        <v>128</v>
      </c>
      <c r="B8" s="22" t="s">
        <v>78</v>
      </c>
      <c r="C8" s="51">
        <v>0</v>
      </c>
      <c r="D8" s="56">
        <f t="shared" si="0"/>
        <v>1</v>
      </c>
      <c r="E8" s="181">
        <v>1</v>
      </c>
      <c r="F8" s="38" t="s">
        <v>273</v>
      </c>
      <c r="G8" s="38"/>
      <c r="H8" s="38"/>
      <c r="I8" s="38"/>
      <c r="J8" s="38"/>
      <c r="K8" s="38"/>
      <c r="L8" s="38"/>
      <c r="M8" s="38"/>
      <c r="N8" s="38"/>
      <c r="O8" s="38"/>
      <c r="P8" s="38"/>
      <c r="Q8" s="38"/>
    </row>
    <row r="9" spans="1:17" s="39" customFormat="1" ht="18.75" customHeight="1">
      <c r="A9" s="180">
        <v>129</v>
      </c>
      <c r="B9" s="22" t="s">
        <v>274</v>
      </c>
      <c r="C9" s="51">
        <v>0</v>
      </c>
      <c r="D9" s="56">
        <f t="shared" si="0"/>
        <v>1</v>
      </c>
      <c r="E9" s="181">
        <v>1</v>
      </c>
      <c r="F9" s="38" t="s">
        <v>273</v>
      </c>
      <c r="G9" s="38"/>
      <c r="H9" s="38"/>
      <c r="I9" s="38"/>
      <c r="J9" s="38"/>
      <c r="K9" s="38"/>
      <c r="L9" s="38"/>
      <c r="M9" s="38"/>
      <c r="N9" s="38"/>
      <c r="O9" s="38"/>
      <c r="P9" s="38"/>
      <c r="Q9" s="38"/>
    </row>
    <row r="10" spans="1:17" s="39" customFormat="1" ht="18.75" customHeight="1">
      <c r="A10" s="180">
        <v>130</v>
      </c>
      <c r="B10" s="37" t="s">
        <v>79</v>
      </c>
      <c r="C10" s="51">
        <v>0</v>
      </c>
      <c r="D10" s="56">
        <f t="shared" si="0"/>
        <v>1</v>
      </c>
      <c r="E10" s="181">
        <v>1</v>
      </c>
      <c r="F10" s="38" t="s">
        <v>273</v>
      </c>
      <c r="G10" s="38"/>
      <c r="H10" s="38"/>
      <c r="I10" s="38"/>
      <c r="J10" s="38"/>
      <c r="K10" s="38"/>
      <c r="L10" s="38"/>
      <c r="M10" s="38"/>
      <c r="N10" s="38"/>
      <c r="O10" s="38"/>
      <c r="P10" s="38"/>
      <c r="Q10" s="38"/>
    </row>
    <row r="11" spans="1:17" s="39" customFormat="1" ht="18.75" customHeight="1">
      <c r="A11" s="180">
        <v>131</v>
      </c>
      <c r="B11" s="25" t="s">
        <v>27</v>
      </c>
      <c r="C11" s="52">
        <v>69833.722</v>
      </c>
      <c r="D11" s="56">
        <f>COUNTIF(C11,"&gt;=0")</f>
        <v>1</v>
      </c>
      <c r="E11" s="181">
        <v>1</v>
      </c>
      <c r="F11" s="38" t="s">
        <v>273</v>
      </c>
      <c r="G11" s="38"/>
      <c r="H11" s="38"/>
      <c r="I11" s="38"/>
      <c r="J11" s="38"/>
      <c r="K11" s="38"/>
      <c r="L11" s="38"/>
      <c r="M11" s="38"/>
      <c r="N11" s="38"/>
      <c r="O11" s="38"/>
      <c r="P11" s="38"/>
      <c r="Q11" s="38"/>
    </row>
    <row r="12" spans="1:17" s="39" customFormat="1" ht="18.75" customHeight="1">
      <c r="A12" s="180">
        <v>132</v>
      </c>
      <c r="B12" s="25" t="s">
        <v>28</v>
      </c>
      <c r="C12" s="52">
        <v>131054.636</v>
      </c>
      <c r="D12" s="56">
        <f>COUNTIF(C12,"&gt;=0")</f>
        <v>1</v>
      </c>
      <c r="E12" s="181">
        <v>1</v>
      </c>
      <c r="F12" s="38" t="s">
        <v>273</v>
      </c>
      <c r="G12" s="38"/>
      <c r="H12" s="38"/>
      <c r="I12" s="38"/>
      <c r="J12" s="38"/>
      <c r="K12" s="38"/>
      <c r="L12" s="38"/>
      <c r="M12" s="38"/>
      <c r="N12" s="38"/>
      <c r="O12" s="38"/>
      <c r="P12" s="38"/>
      <c r="Q12" s="38"/>
    </row>
    <row r="13" spans="1:17" s="39" customFormat="1" ht="18.75" customHeight="1">
      <c r="A13" s="180">
        <v>133</v>
      </c>
      <c r="B13" s="25" t="s">
        <v>29</v>
      </c>
      <c r="C13" s="52">
        <v>204314.4</v>
      </c>
      <c r="D13" s="56">
        <f>COUNTIF(C13,"&gt;=0")</f>
        <v>1</v>
      </c>
      <c r="E13" s="181">
        <v>1</v>
      </c>
      <c r="F13" s="38" t="s">
        <v>273</v>
      </c>
      <c r="G13" s="38"/>
      <c r="H13" s="38"/>
      <c r="I13" s="38"/>
      <c r="J13" s="38"/>
      <c r="K13" s="38"/>
      <c r="L13" s="38"/>
      <c r="M13" s="38"/>
      <c r="N13" s="38"/>
      <c r="O13" s="38"/>
      <c r="P13" s="38"/>
      <c r="Q13" s="38"/>
    </row>
    <row r="14" spans="1:17" s="39" customFormat="1" ht="18.75" customHeight="1">
      <c r="A14" s="180">
        <v>134</v>
      </c>
      <c r="B14" s="25" t="s">
        <v>81</v>
      </c>
      <c r="C14" s="52">
        <v>0</v>
      </c>
      <c r="D14" s="56">
        <f>COUNTIF(C14,"&gt;=0")</f>
        <v>1</v>
      </c>
      <c r="E14" s="181">
        <v>1</v>
      </c>
      <c r="F14" s="38" t="s">
        <v>273</v>
      </c>
      <c r="G14" s="38"/>
      <c r="H14" s="38"/>
      <c r="I14" s="38"/>
      <c r="J14" s="38"/>
      <c r="K14" s="38"/>
      <c r="L14" s="38"/>
      <c r="M14" s="38"/>
      <c r="N14" s="38"/>
      <c r="O14" s="38"/>
      <c r="P14" s="38"/>
      <c r="Q14" s="38"/>
    </row>
    <row r="15" spans="1:17" s="39" customFormat="1" ht="18.75" customHeight="1">
      <c r="A15" s="180">
        <v>135</v>
      </c>
      <c r="B15" s="25" t="s">
        <v>181</v>
      </c>
      <c r="C15" s="52">
        <v>0</v>
      </c>
      <c r="D15" s="56">
        <f>COUNTIF(C15,"&gt;=0")</f>
        <v>1</v>
      </c>
      <c r="E15" s="181">
        <v>1</v>
      </c>
      <c r="F15" s="38" t="s">
        <v>273</v>
      </c>
      <c r="G15" s="38"/>
      <c r="H15" s="38"/>
      <c r="I15" s="38"/>
      <c r="J15" s="38"/>
      <c r="K15" s="38"/>
      <c r="L15" s="38"/>
      <c r="M15" s="38"/>
      <c r="N15" s="38"/>
      <c r="O15" s="38"/>
      <c r="P15" s="38"/>
      <c r="Q15" s="38"/>
    </row>
    <row r="16" spans="1:17" s="39" customFormat="1" ht="18.75" customHeight="1">
      <c r="A16" s="180">
        <v>136</v>
      </c>
      <c r="B16" s="37" t="s">
        <v>238</v>
      </c>
      <c r="C16" s="196" t="s">
        <v>251</v>
      </c>
      <c r="D16" s="56">
        <f>IF(C16="SIM OU NÃO?",0,1)</f>
        <v>1</v>
      </c>
      <c r="E16" s="181">
        <v>1</v>
      </c>
      <c r="F16" s="38"/>
      <c r="G16" s="38"/>
      <c r="H16" s="38"/>
      <c r="I16" s="38"/>
      <c r="J16" s="38"/>
      <c r="K16" s="38"/>
      <c r="L16" s="38"/>
      <c r="M16" s="38"/>
      <c r="N16" s="38"/>
      <c r="O16" s="38"/>
      <c r="P16" s="38"/>
      <c r="Q16" s="38"/>
    </row>
    <row r="17" spans="1:17" s="39" customFormat="1" ht="18.75" customHeight="1">
      <c r="A17" s="180">
        <v>137</v>
      </c>
      <c r="B17" s="37" t="s">
        <v>239</v>
      </c>
      <c r="C17" s="52">
        <v>5</v>
      </c>
      <c r="D17" s="56">
        <f>COUNTIF(C17,"&gt;=0")</f>
        <v>1</v>
      </c>
      <c r="E17" s="181">
        <v>1</v>
      </c>
      <c r="F17" s="38" t="s">
        <v>273</v>
      </c>
      <c r="G17" s="38"/>
      <c r="H17" s="38"/>
      <c r="I17" s="38"/>
      <c r="J17" s="38"/>
      <c r="K17" s="38"/>
      <c r="L17" s="38"/>
      <c r="M17" s="38"/>
      <c r="N17" s="38"/>
      <c r="O17" s="38"/>
      <c r="P17" s="38"/>
      <c r="Q17" s="38"/>
    </row>
    <row r="18" spans="1:17" s="39" customFormat="1" ht="18.75" customHeight="1">
      <c r="A18" s="180">
        <v>138</v>
      </c>
      <c r="B18" s="37" t="s">
        <v>25</v>
      </c>
      <c r="C18" s="196" t="s">
        <v>251</v>
      </c>
      <c r="D18" s="56">
        <f>IF(C18="SIM OU NÃO?",0,1)</f>
        <v>1</v>
      </c>
      <c r="E18" s="181">
        <v>1</v>
      </c>
      <c r="F18" s="38"/>
      <c r="G18" s="38"/>
      <c r="H18" s="38"/>
      <c r="I18" s="38"/>
      <c r="J18" s="38"/>
      <c r="K18" s="38"/>
      <c r="L18" s="38"/>
      <c r="M18" s="38"/>
      <c r="N18" s="38"/>
      <c r="O18" s="38"/>
      <c r="P18" s="38"/>
      <c r="Q18" s="38"/>
    </row>
    <row r="19" spans="1:17" s="39" customFormat="1" ht="18.75" customHeight="1">
      <c r="A19" s="180">
        <v>139</v>
      </c>
      <c r="B19" s="37" t="s">
        <v>26</v>
      </c>
      <c r="C19" s="196" t="s">
        <v>251</v>
      </c>
      <c r="D19" s="56">
        <f>IF(C19="SIM OU NÃO?",0,1)</f>
        <v>1</v>
      </c>
      <c r="E19" s="181">
        <v>1</v>
      </c>
      <c r="F19" s="38"/>
      <c r="G19" s="38"/>
      <c r="H19" s="38"/>
      <c r="I19" s="38"/>
      <c r="J19" s="38"/>
      <c r="K19" s="38"/>
      <c r="L19" s="38"/>
      <c r="M19" s="38"/>
      <c r="N19" s="38"/>
      <c r="O19" s="38"/>
      <c r="P19" s="38"/>
      <c r="Q19" s="38"/>
    </row>
    <row r="20" spans="1:17" s="39" customFormat="1" ht="18.75" customHeight="1">
      <c r="A20" s="180">
        <v>140</v>
      </c>
      <c r="B20" s="22" t="s">
        <v>80</v>
      </c>
      <c r="C20" s="196" t="s">
        <v>251</v>
      </c>
      <c r="D20" s="56">
        <f>IF(C20="SIM OU NÃO?",0,1)</f>
        <v>1</v>
      </c>
      <c r="E20" s="181">
        <v>1</v>
      </c>
      <c r="F20" s="38"/>
      <c r="G20" s="38"/>
      <c r="H20" s="38"/>
      <c r="I20" s="38"/>
      <c r="J20" s="38"/>
      <c r="K20" s="38"/>
      <c r="L20" s="38"/>
      <c r="M20" s="38"/>
      <c r="N20" s="38"/>
      <c r="O20" s="38"/>
      <c r="P20" s="38"/>
      <c r="Q20" s="38"/>
    </row>
    <row r="21" spans="1:17" s="39" customFormat="1" ht="15.75">
      <c r="A21" s="180">
        <v>141</v>
      </c>
      <c r="B21" s="37" t="s">
        <v>240</v>
      </c>
      <c r="C21" s="196" t="s">
        <v>251</v>
      </c>
      <c r="D21" s="56">
        <f>IF(C21="SIM OU NÃO?",0,1)</f>
        <v>1</v>
      </c>
      <c r="E21" s="181">
        <v>1</v>
      </c>
      <c r="F21" s="38"/>
      <c r="G21" s="38"/>
      <c r="H21" s="38"/>
      <c r="I21" s="38"/>
      <c r="J21" s="38"/>
      <c r="K21" s="38"/>
      <c r="L21" s="38"/>
      <c r="M21" s="38"/>
      <c r="N21" s="38"/>
      <c r="O21" s="38"/>
      <c r="P21" s="38"/>
      <c r="Q21" s="38"/>
    </row>
    <row r="22" spans="1:14" s="39" customFormat="1" ht="15.75">
      <c r="A22" s="38"/>
      <c r="B22" s="38"/>
      <c r="C22" s="38"/>
      <c r="D22" s="197">
        <f>SUM(D5:D21)</f>
        <v>17</v>
      </c>
      <c r="E22" s="197">
        <f>SUM(E5:E21)</f>
        <v>17</v>
      </c>
      <c r="F22" s="38"/>
      <c r="G22" s="38"/>
      <c r="H22" s="38"/>
      <c r="I22" s="38"/>
      <c r="J22" s="38"/>
      <c r="K22" s="38"/>
      <c r="L22" s="38"/>
      <c r="M22" s="38"/>
      <c r="N22" s="38"/>
    </row>
    <row r="23" spans="1:14" s="39" customFormat="1" ht="15.75" hidden="1">
      <c r="A23" s="76" t="s">
        <v>369</v>
      </c>
      <c r="B23" s="101"/>
      <c r="C23" s="38"/>
      <c r="D23" s="84"/>
      <c r="E23" s="38"/>
      <c r="F23" s="38"/>
      <c r="G23" s="38"/>
      <c r="H23" s="38"/>
      <c r="I23" s="38"/>
      <c r="J23" s="38"/>
      <c r="K23" s="38"/>
      <c r="L23" s="38"/>
      <c r="M23" s="38"/>
      <c r="N23" s="38"/>
    </row>
    <row r="24" spans="1:14" s="39" customFormat="1" ht="15.75" hidden="1">
      <c r="A24" s="77" t="s">
        <v>251</v>
      </c>
      <c r="B24" s="101"/>
      <c r="C24" s="38"/>
      <c r="D24" s="84"/>
      <c r="E24" s="38"/>
      <c r="F24" s="38"/>
      <c r="G24" s="38"/>
      <c r="H24" s="38"/>
      <c r="I24" s="38"/>
      <c r="J24" s="38"/>
      <c r="K24" s="38"/>
      <c r="L24" s="38"/>
      <c r="M24" s="38"/>
      <c r="N24" s="38"/>
    </row>
    <row r="25" spans="1:14" ht="15.75" hidden="1">
      <c r="A25" s="77" t="s">
        <v>252</v>
      </c>
      <c r="B25" s="102"/>
      <c r="C25" s="47"/>
      <c r="D25" s="86"/>
      <c r="E25" s="47"/>
      <c r="F25" s="47"/>
      <c r="G25" s="47"/>
      <c r="H25" s="47"/>
      <c r="I25" s="47"/>
      <c r="J25" s="47"/>
      <c r="K25" s="47"/>
      <c r="L25" s="47"/>
      <c r="M25" s="47"/>
      <c r="N25" s="47"/>
    </row>
    <row r="26" spans="1:17" ht="15">
      <c r="A26" s="47"/>
      <c r="B26" s="102"/>
      <c r="C26" s="47"/>
      <c r="D26" s="86"/>
      <c r="E26" s="47"/>
      <c r="F26" s="47"/>
      <c r="G26" s="47"/>
      <c r="H26" s="47"/>
      <c r="I26" s="47"/>
      <c r="J26" s="47"/>
      <c r="K26" s="47"/>
      <c r="L26" s="47"/>
      <c r="M26" s="47"/>
      <c r="N26" s="47"/>
      <c r="O26" s="47"/>
      <c r="P26" s="47"/>
      <c r="Q26" s="47"/>
    </row>
    <row r="27" spans="1:17" ht="12.75">
      <c r="A27" s="47"/>
      <c r="B27" s="47"/>
      <c r="C27" s="47"/>
      <c r="D27" s="86"/>
      <c r="E27" s="47"/>
      <c r="F27" s="47"/>
      <c r="G27" s="47"/>
      <c r="H27" s="47"/>
      <c r="I27" s="47"/>
      <c r="J27" s="47"/>
      <c r="K27" s="47"/>
      <c r="L27" s="47"/>
      <c r="M27" s="47"/>
      <c r="N27" s="47"/>
      <c r="O27" s="47"/>
      <c r="P27" s="47"/>
      <c r="Q27" s="47"/>
    </row>
    <row r="28" spans="1:17" ht="12.75">
      <c r="A28" s="47"/>
      <c r="B28" s="47"/>
      <c r="C28" s="47"/>
      <c r="D28" s="86"/>
      <c r="E28" s="47"/>
      <c r="F28" s="47"/>
      <c r="G28" s="47"/>
      <c r="H28" s="47"/>
      <c r="I28" s="47"/>
      <c r="J28" s="47"/>
      <c r="K28" s="47"/>
      <c r="L28" s="47"/>
      <c r="M28" s="47"/>
      <c r="N28" s="47"/>
      <c r="O28" s="47"/>
      <c r="P28" s="47"/>
      <c r="Q28" s="47"/>
    </row>
    <row r="29" spans="1:17" ht="15.75" customHeight="1">
      <c r="A29" s="47"/>
      <c r="B29" s="47"/>
      <c r="C29" s="47"/>
      <c r="D29" s="86"/>
      <c r="E29" s="47"/>
      <c r="F29" s="47"/>
      <c r="G29" s="47"/>
      <c r="H29" s="47"/>
      <c r="I29" s="47"/>
      <c r="J29" s="47"/>
      <c r="K29" s="47"/>
      <c r="L29" s="47"/>
      <c r="M29" s="47"/>
      <c r="N29" s="47"/>
      <c r="O29" s="47"/>
      <c r="P29" s="47"/>
      <c r="Q29" s="47"/>
    </row>
    <row r="30" spans="1:17" ht="15.75" customHeight="1">
      <c r="A30" s="47"/>
      <c r="B30" s="47"/>
      <c r="C30" s="47"/>
      <c r="D30" s="86"/>
      <c r="E30" s="47"/>
      <c r="F30" s="47"/>
      <c r="G30" s="47"/>
      <c r="H30" s="47"/>
      <c r="I30" s="47"/>
      <c r="J30" s="47"/>
      <c r="K30" s="47"/>
      <c r="L30" s="47"/>
      <c r="M30" s="47"/>
      <c r="N30" s="47"/>
      <c r="O30" s="47"/>
      <c r="P30" s="47"/>
      <c r="Q30" s="47"/>
    </row>
    <row r="31" spans="1:17" ht="15.75" customHeight="1">
      <c r="A31" s="47"/>
      <c r="B31" s="47"/>
      <c r="C31" s="47"/>
      <c r="D31" s="86"/>
      <c r="E31" s="47"/>
      <c r="F31" s="47"/>
      <c r="G31" s="47"/>
      <c r="H31" s="47"/>
      <c r="I31" s="47"/>
      <c r="J31" s="47"/>
      <c r="K31" s="47"/>
      <c r="L31" s="47"/>
      <c r="M31" s="47"/>
      <c r="N31" s="47"/>
      <c r="O31" s="47"/>
      <c r="P31" s="47"/>
      <c r="Q31" s="47"/>
    </row>
    <row r="32" spans="1:17" ht="15.75" customHeight="1">
      <c r="A32" s="47"/>
      <c r="B32" s="47"/>
      <c r="C32" s="47"/>
      <c r="D32" s="86"/>
      <c r="E32" s="47"/>
      <c r="F32" s="47"/>
      <c r="G32" s="47"/>
      <c r="H32" s="47"/>
      <c r="I32" s="47"/>
      <c r="J32" s="47"/>
      <c r="K32" s="47"/>
      <c r="L32" s="47"/>
      <c r="M32" s="47"/>
      <c r="N32" s="47"/>
      <c r="O32" s="47"/>
      <c r="P32" s="47"/>
      <c r="Q32" s="47"/>
    </row>
    <row r="33" spans="1:17" ht="15.75" customHeight="1">
      <c r="A33" s="47"/>
      <c r="B33" s="47"/>
      <c r="C33" s="47"/>
      <c r="D33" s="86"/>
      <c r="E33" s="47"/>
      <c r="F33" s="47"/>
      <c r="G33" s="47"/>
      <c r="H33" s="47"/>
      <c r="I33" s="47"/>
      <c r="J33" s="47"/>
      <c r="K33" s="47"/>
      <c r="L33" s="47"/>
      <c r="M33" s="47"/>
      <c r="N33" s="47"/>
      <c r="O33" s="47"/>
      <c r="P33" s="47"/>
      <c r="Q33" s="47"/>
    </row>
    <row r="34" spans="1:17" ht="15.75" customHeight="1">
      <c r="A34" s="47"/>
      <c r="B34" s="47"/>
      <c r="C34" s="47"/>
      <c r="D34" s="86"/>
      <c r="E34" s="47"/>
      <c r="F34" s="47"/>
      <c r="G34" s="47"/>
      <c r="H34" s="47"/>
      <c r="I34" s="47"/>
      <c r="J34" s="47"/>
      <c r="K34" s="47"/>
      <c r="L34" s="47"/>
      <c r="M34" s="47"/>
      <c r="N34" s="47"/>
      <c r="O34" s="47"/>
      <c r="P34" s="47"/>
      <c r="Q34" s="47"/>
    </row>
    <row r="35" spans="1:17" ht="15.75" customHeight="1">
      <c r="A35" s="47"/>
      <c r="B35" s="47"/>
      <c r="C35" s="47"/>
      <c r="D35" s="86"/>
      <c r="E35" s="47"/>
      <c r="F35" s="47"/>
      <c r="G35" s="47"/>
      <c r="H35" s="47"/>
      <c r="I35" s="47"/>
      <c r="J35" s="47"/>
      <c r="K35" s="47"/>
      <c r="L35" s="47"/>
      <c r="M35" s="47"/>
      <c r="N35" s="47"/>
      <c r="O35" s="47"/>
      <c r="P35" s="47"/>
      <c r="Q35" s="47"/>
    </row>
    <row r="36" spans="1:17" ht="15.75" customHeight="1">
      <c r="A36" s="47"/>
      <c r="B36" s="47"/>
      <c r="C36" s="47"/>
      <c r="D36" s="86"/>
      <c r="E36" s="47"/>
      <c r="F36" s="47"/>
      <c r="G36" s="47"/>
      <c r="H36" s="47"/>
      <c r="I36" s="47"/>
      <c r="J36" s="47"/>
      <c r="K36" s="47"/>
      <c r="L36" s="47"/>
      <c r="M36" s="47"/>
      <c r="N36" s="47"/>
      <c r="O36" s="47"/>
      <c r="P36" s="47"/>
      <c r="Q36" s="47"/>
    </row>
    <row r="37" spans="1:17" ht="15.75" customHeight="1">
      <c r="A37" s="47"/>
      <c r="B37" s="47"/>
      <c r="C37" s="47"/>
      <c r="D37" s="86"/>
      <c r="E37" s="47"/>
      <c r="F37" s="47"/>
      <c r="G37" s="47"/>
      <c r="H37" s="47"/>
      <c r="I37" s="47"/>
      <c r="J37" s="47"/>
      <c r="K37" s="47"/>
      <c r="L37" s="47"/>
      <c r="M37" s="47"/>
      <c r="N37" s="47"/>
      <c r="O37" s="47"/>
      <c r="P37" s="47"/>
      <c r="Q37" s="47"/>
    </row>
    <row r="38" spans="1:17" ht="15.75" customHeight="1">
      <c r="A38" s="47"/>
      <c r="B38" s="47"/>
      <c r="C38" s="47"/>
      <c r="D38" s="86"/>
      <c r="E38" s="47"/>
      <c r="F38" s="47"/>
      <c r="G38" s="47"/>
      <c r="H38" s="47"/>
      <c r="I38" s="47"/>
      <c r="J38" s="47"/>
      <c r="K38" s="47"/>
      <c r="L38" s="47"/>
      <c r="M38" s="47"/>
      <c r="N38" s="47"/>
      <c r="O38" s="47"/>
      <c r="P38" s="47"/>
      <c r="Q38" s="47"/>
    </row>
    <row r="39" spans="1:17" ht="15.75" customHeight="1">
      <c r="A39" s="47"/>
      <c r="B39" s="47"/>
      <c r="C39" s="47"/>
      <c r="D39" s="86"/>
      <c r="E39" s="47"/>
      <c r="F39" s="47"/>
      <c r="G39" s="47"/>
      <c r="H39" s="47"/>
      <c r="I39" s="47"/>
      <c r="J39" s="47"/>
      <c r="K39" s="47"/>
      <c r="L39" s="47"/>
      <c r="M39" s="47"/>
      <c r="N39" s="47"/>
      <c r="O39" s="47"/>
      <c r="P39" s="47"/>
      <c r="Q39" s="47"/>
    </row>
    <row r="40" spans="1:17" ht="15.75" customHeight="1">
      <c r="A40" s="47"/>
      <c r="B40" s="47"/>
      <c r="C40" s="47"/>
      <c r="D40" s="86"/>
      <c r="E40" s="47"/>
      <c r="F40" s="47"/>
      <c r="G40" s="47"/>
      <c r="H40" s="47"/>
      <c r="I40" s="47"/>
      <c r="J40" s="47"/>
      <c r="K40" s="47"/>
      <c r="L40" s="47"/>
      <c r="M40" s="47"/>
      <c r="N40" s="47"/>
      <c r="O40" s="47"/>
      <c r="P40" s="47"/>
      <c r="Q40" s="47"/>
    </row>
    <row r="41" spans="1:17" ht="15.75" customHeight="1">
      <c r="A41" s="47"/>
      <c r="B41" s="47"/>
      <c r="C41" s="47"/>
      <c r="D41" s="86"/>
      <c r="E41" s="47"/>
      <c r="F41" s="47"/>
      <c r="G41" s="47"/>
      <c r="H41" s="47"/>
      <c r="I41" s="47"/>
      <c r="J41" s="47"/>
      <c r="K41" s="47"/>
      <c r="L41" s="47"/>
      <c r="M41" s="47"/>
      <c r="N41" s="47"/>
      <c r="O41" s="47"/>
      <c r="P41" s="47"/>
      <c r="Q41" s="47"/>
    </row>
    <row r="42" spans="1:17" ht="15.75" customHeight="1">
      <c r="A42" s="47"/>
      <c r="B42" s="47"/>
      <c r="C42" s="47"/>
      <c r="D42" s="86"/>
      <c r="E42" s="47"/>
      <c r="F42" s="47"/>
      <c r="G42" s="47"/>
      <c r="H42" s="47"/>
      <c r="I42" s="47"/>
      <c r="J42" s="47"/>
      <c r="K42" s="47"/>
      <c r="L42" s="47"/>
      <c r="M42" s="47"/>
      <c r="N42" s="47"/>
      <c r="O42" s="47"/>
      <c r="P42" s="47"/>
      <c r="Q42" s="47"/>
    </row>
    <row r="43" spans="1:17" ht="15.75" customHeight="1">
      <c r="A43" s="47"/>
      <c r="B43" s="47"/>
      <c r="C43" s="47"/>
      <c r="D43" s="86"/>
      <c r="E43" s="47"/>
      <c r="F43" s="47"/>
      <c r="G43" s="47"/>
      <c r="H43" s="47"/>
      <c r="I43" s="47"/>
      <c r="J43" s="47"/>
      <c r="K43" s="47"/>
      <c r="L43" s="47"/>
      <c r="M43" s="47"/>
      <c r="N43" s="47"/>
      <c r="O43" s="47"/>
      <c r="P43" s="47"/>
      <c r="Q43" s="47"/>
    </row>
    <row r="44" spans="1:17" ht="15.75" customHeight="1">
      <c r="A44" s="47"/>
      <c r="B44" s="47"/>
      <c r="C44" s="47"/>
      <c r="D44" s="86"/>
      <c r="E44" s="47"/>
      <c r="F44" s="47"/>
      <c r="G44" s="47"/>
      <c r="H44" s="47"/>
      <c r="I44" s="47"/>
      <c r="J44" s="47"/>
      <c r="K44" s="47"/>
      <c r="L44" s="47"/>
      <c r="M44" s="47"/>
      <c r="N44" s="47"/>
      <c r="O44" s="47"/>
      <c r="P44" s="47"/>
      <c r="Q44" s="47"/>
    </row>
    <row r="45" spans="1:17" ht="15.75" customHeight="1">
      <c r="A45" s="47"/>
      <c r="B45" s="47"/>
      <c r="C45" s="47"/>
      <c r="D45" s="86"/>
      <c r="E45" s="47"/>
      <c r="F45" s="47"/>
      <c r="G45" s="47"/>
      <c r="H45" s="47"/>
      <c r="I45" s="47"/>
      <c r="J45" s="47"/>
      <c r="K45" s="47"/>
      <c r="L45" s="47"/>
      <c r="M45" s="47"/>
      <c r="N45" s="47"/>
      <c r="O45" s="47"/>
      <c r="P45" s="47"/>
      <c r="Q45" s="47"/>
    </row>
    <row r="46" spans="1:17" ht="15.75" customHeight="1">
      <c r="A46" s="47"/>
      <c r="B46" s="47"/>
      <c r="C46" s="47"/>
      <c r="D46" s="86"/>
      <c r="E46" s="47"/>
      <c r="F46" s="47"/>
      <c r="G46" s="47"/>
      <c r="H46" s="47"/>
      <c r="I46" s="47"/>
      <c r="J46" s="47"/>
      <c r="K46" s="47"/>
      <c r="L46" s="47"/>
      <c r="M46" s="47"/>
      <c r="N46" s="47"/>
      <c r="O46" s="47"/>
      <c r="P46" s="47"/>
      <c r="Q46" s="47"/>
    </row>
    <row r="47" spans="1:17" ht="15.75" customHeight="1">
      <c r="A47" s="47"/>
      <c r="B47" s="47"/>
      <c r="C47" s="47"/>
      <c r="D47" s="86"/>
      <c r="E47" s="47"/>
      <c r="F47" s="47"/>
      <c r="G47" s="47"/>
      <c r="H47" s="47"/>
      <c r="I47" s="47"/>
      <c r="J47" s="47"/>
      <c r="K47" s="47"/>
      <c r="L47" s="47"/>
      <c r="M47" s="47"/>
      <c r="N47" s="47"/>
      <c r="O47" s="47"/>
      <c r="P47" s="47"/>
      <c r="Q47" s="47"/>
    </row>
    <row r="48" spans="1:17" ht="15.75" customHeight="1">
      <c r="A48" s="47"/>
      <c r="B48" s="47"/>
      <c r="C48" s="47"/>
      <c r="D48" s="86"/>
      <c r="E48" s="47"/>
      <c r="F48" s="47"/>
      <c r="G48" s="47"/>
      <c r="H48" s="47"/>
      <c r="I48" s="47"/>
      <c r="J48" s="47"/>
      <c r="K48" s="47"/>
      <c r="L48" s="47"/>
      <c r="M48" s="47"/>
      <c r="N48" s="47"/>
      <c r="O48" s="47"/>
      <c r="P48" s="47"/>
      <c r="Q48" s="47"/>
    </row>
    <row r="49" spans="1:17" ht="15.75" customHeight="1">
      <c r="A49" s="47"/>
      <c r="B49" s="47"/>
      <c r="C49" s="47"/>
      <c r="D49" s="86"/>
      <c r="E49" s="47"/>
      <c r="F49" s="47"/>
      <c r="G49" s="47"/>
      <c r="H49" s="47"/>
      <c r="I49" s="47"/>
      <c r="J49" s="47"/>
      <c r="K49" s="47"/>
      <c r="L49" s="47"/>
      <c r="M49" s="47"/>
      <c r="N49" s="47"/>
      <c r="O49" s="47"/>
      <c r="P49" s="47"/>
      <c r="Q49" s="47"/>
    </row>
    <row r="50" spans="1:17" ht="15.75" customHeight="1">
      <c r="A50" s="47"/>
      <c r="B50" s="47"/>
      <c r="C50" s="47"/>
      <c r="D50" s="86"/>
      <c r="E50" s="47"/>
      <c r="F50" s="47"/>
      <c r="G50" s="47"/>
      <c r="H50" s="47"/>
      <c r="I50" s="47"/>
      <c r="J50" s="47"/>
      <c r="K50" s="47"/>
      <c r="L50" s="47"/>
      <c r="M50" s="47"/>
      <c r="N50" s="47"/>
      <c r="O50" s="47"/>
      <c r="P50" s="47"/>
      <c r="Q50" s="47"/>
    </row>
    <row r="51" spans="1:17" ht="15.75" customHeight="1">
      <c r="A51" s="47"/>
      <c r="B51" s="47"/>
      <c r="C51" s="47"/>
      <c r="D51" s="86"/>
      <c r="E51" s="47"/>
      <c r="F51" s="47"/>
      <c r="G51" s="47"/>
      <c r="H51" s="47"/>
      <c r="I51" s="47"/>
      <c r="J51" s="47"/>
      <c r="K51" s="47"/>
      <c r="L51" s="47"/>
      <c r="M51" s="47"/>
      <c r="N51" s="47"/>
      <c r="O51" s="47"/>
      <c r="P51" s="47"/>
      <c r="Q51" s="47"/>
    </row>
    <row r="52" spans="1:17" ht="15.75" customHeight="1">
      <c r="A52" s="47"/>
      <c r="B52" s="47"/>
      <c r="C52" s="47"/>
      <c r="D52" s="86"/>
      <c r="E52" s="47"/>
      <c r="F52" s="47"/>
      <c r="G52" s="47"/>
      <c r="H52" s="47"/>
      <c r="I52" s="47"/>
      <c r="J52" s="47"/>
      <c r="K52" s="47"/>
      <c r="L52" s="47"/>
      <c r="M52" s="47"/>
      <c r="N52" s="47"/>
      <c r="O52" s="47"/>
      <c r="P52" s="47"/>
      <c r="Q52" s="47"/>
    </row>
    <row r="53" spans="1:17" ht="15.75" customHeight="1">
      <c r="A53" s="47"/>
      <c r="B53" s="47"/>
      <c r="C53" s="47"/>
      <c r="D53" s="86"/>
      <c r="E53" s="47"/>
      <c r="F53" s="47"/>
      <c r="G53" s="47"/>
      <c r="H53" s="47"/>
      <c r="I53" s="47"/>
      <c r="J53" s="47"/>
      <c r="K53" s="47"/>
      <c r="L53" s="47"/>
      <c r="M53" s="47"/>
      <c r="N53" s="47"/>
      <c r="O53" s="47"/>
      <c r="P53" s="47"/>
      <c r="Q53" s="47"/>
    </row>
    <row r="54" spans="1:17" ht="15.75" customHeight="1">
      <c r="A54" s="47"/>
      <c r="B54" s="47"/>
      <c r="C54" s="47"/>
      <c r="D54" s="86"/>
      <c r="E54" s="47"/>
      <c r="F54" s="47"/>
      <c r="G54" s="47"/>
      <c r="H54" s="47"/>
      <c r="I54" s="47"/>
      <c r="J54" s="47"/>
      <c r="K54" s="47"/>
      <c r="L54" s="47"/>
      <c r="M54" s="47"/>
      <c r="N54" s="47"/>
      <c r="O54" s="47"/>
      <c r="P54" s="47"/>
      <c r="Q54" s="47"/>
    </row>
    <row r="55" spans="1:17" ht="15.75" customHeight="1">
      <c r="A55" s="47"/>
      <c r="B55" s="47"/>
      <c r="C55" s="47"/>
      <c r="D55" s="86"/>
      <c r="E55" s="47"/>
      <c r="F55" s="47"/>
      <c r="G55" s="47"/>
      <c r="H55" s="47"/>
      <c r="I55" s="47"/>
      <c r="J55" s="47"/>
      <c r="K55" s="47"/>
      <c r="L55" s="47"/>
      <c r="M55" s="47"/>
      <c r="N55" s="47"/>
      <c r="O55" s="47"/>
      <c r="P55" s="47"/>
      <c r="Q55" s="47"/>
    </row>
    <row r="56" spans="1:17" ht="15.75" customHeight="1">
      <c r="A56" s="47"/>
      <c r="B56" s="47"/>
      <c r="C56" s="47"/>
      <c r="D56" s="86"/>
      <c r="E56" s="47"/>
      <c r="F56" s="47"/>
      <c r="G56" s="47"/>
      <c r="H56" s="47"/>
      <c r="I56" s="47"/>
      <c r="J56" s="47"/>
      <c r="K56" s="47"/>
      <c r="L56" s="47"/>
      <c r="M56" s="47"/>
      <c r="N56" s="47"/>
      <c r="O56" s="47"/>
      <c r="P56" s="47"/>
      <c r="Q56" s="47"/>
    </row>
    <row r="57" spans="1:17" ht="15.75" customHeight="1">
      <c r="A57" s="47"/>
      <c r="B57" s="47"/>
      <c r="C57" s="47"/>
      <c r="D57" s="86"/>
      <c r="E57" s="47"/>
      <c r="F57" s="47"/>
      <c r="G57" s="47"/>
      <c r="H57" s="47"/>
      <c r="I57" s="47"/>
      <c r="J57" s="47"/>
      <c r="K57" s="47"/>
      <c r="L57" s="47"/>
      <c r="M57" s="47"/>
      <c r="N57" s="47"/>
      <c r="O57" s="47"/>
      <c r="P57" s="47"/>
      <c r="Q57" s="47"/>
    </row>
    <row r="58" spans="1:17" ht="15.75" customHeight="1">
      <c r="A58" s="47"/>
      <c r="B58" s="47"/>
      <c r="C58" s="47"/>
      <c r="D58" s="86"/>
      <c r="E58" s="47"/>
      <c r="F58" s="47"/>
      <c r="G58" s="47"/>
      <c r="H58" s="47"/>
      <c r="I58" s="47"/>
      <c r="J58" s="47"/>
      <c r="K58" s="47"/>
      <c r="L58" s="47"/>
      <c r="M58" s="47"/>
      <c r="N58" s="47"/>
      <c r="O58" s="47"/>
      <c r="P58" s="47"/>
      <c r="Q58" s="47"/>
    </row>
    <row r="59" spans="1:17" ht="15.75" customHeight="1">
      <c r="A59" s="47"/>
      <c r="B59" s="47"/>
      <c r="C59" s="47"/>
      <c r="D59" s="86"/>
      <c r="E59" s="47"/>
      <c r="F59" s="47"/>
      <c r="G59" s="47"/>
      <c r="H59" s="47"/>
      <c r="I59" s="47"/>
      <c r="J59" s="47"/>
      <c r="K59" s="47"/>
      <c r="L59" s="47"/>
      <c r="M59" s="47"/>
      <c r="N59" s="47"/>
      <c r="O59" s="47"/>
      <c r="P59" s="47"/>
      <c r="Q59" s="47"/>
    </row>
    <row r="60" spans="1:17" ht="15.75" customHeight="1">
      <c r="A60" s="47"/>
      <c r="B60" s="47"/>
      <c r="C60" s="47"/>
      <c r="D60" s="86"/>
      <c r="E60" s="47"/>
      <c r="F60" s="47"/>
      <c r="G60" s="47"/>
      <c r="H60" s="47"/>
      <c r="I60" s="47"/>
      <c r="J60" s="47"/>
      <c r="K60" s="47"/>
      <c r="L60" s="47"/>
      <c r="M60" s="47"/>
      <c r="N60" s="47"/>
      <c r="O60" s="47"/>
      <c r="P60" s="47"/>
      <c r="Q60" s="47"/>
    </row>
    <row r="61" spans="1:17" ht="15.75" customHeight="1">
      <c r="A61" s="47"/>
      <c r="B61" s="47"/>
      <c r="C61" s="47"/>
      <c r="D61" s="86"/>
      <c r="E61" s="47"/>
      <c r="F61" s="47"/>
      <c r="G61" s="47"/>
      <c r="H61" s="47"/>
      <c r="I61" s="47"/>
      <c r="J61" s="47"/>
      <c r="K61" s="47"/>
      <c r="L61" s="47"/>
      <c r="M61" s="47"/>
      <c r="N61" s="47"/>
      <c r="O61" s="47"/>
      <c r="P61" s="47"/>
      <c r="Q61" s="47"/>
    </row>
    <row r="62" spans="1:17" ht="15.75" customHeight="1">
      <c r="A62" s="47"/>
      <c r="B62" s="47"/>
      <c r="C62" s="47"/>
      <c r="D62" s="86"/>
      <c r="E62" s="47"/>
      <c r="F62" s="47"/>
      <c r="G62" s="47"/>
      <c r="H62" s="47"/>
      <c r="I62" s="47"/>
      <c r="J62" s="47"/>
      <c r="K62" s="47"/>
      <c r="L62" s="47"/>
      <c r="M62" s="47"/>
      <c r="N62" s="47"/>
      <c r="O62" s="47"/>
      <c r="P62" s="47"/>
      <c r="Q62" s="47"/>
    </row>
    <row r="63" spans="1:17" ht="15.75" customHeight="1">
      <c r="A63" s="47"/>
      <c r="B63" s="47"/>
      <c r="C63" s="47"/>
      <c r="D63" s="86"/>
      <c r="E63" s="47"/>
      <c r="F63" s="47"/>
      <c r="G63" s="47"/>
      <c r="H63" s="47"/>
      <c r="I63" s="47"/>
      <c r="J63" s="47"/>
      <c r="K63" s="47"/>
      <c r="L63" s="47"/>
      <c r="M63" s="47"/>
      <c r="N63" s="47"/>
      <c r="O63" s="47"/>
      <c r="P63" s="47"/>
      <c r="Q63" s="47"/>
    </row>
    <row r="64" spans="1:17" ht="15.75" customHeight="1">
      <c r="A64" s="47"/>
      <c r="B64" s="47"/>
      <c r="C64" s="47"/>
      <c r="D64" s="86"/>
      <c r="E64" s="47"/>
      <c r="F64" s="47"/>
      <c r="G64" s="47"/>
      <c r="H64" s="47"/>
      <c r="I64" s="47"/>
      <c r="J64" s="47"/>
      <c r="K64" s="47"/>
      <c r="L64" s="47"/>
      <c r="M64" s="47"/>
      <c r="N64" s="47"/>
      <c r="O64" s="47"/>
      <c r="P64" s="47"/>
      <c r="Q64" s="47"/>
    </row>
    <row r="65" spans="1:17" ht="15.75" customHeight="1">
      <c r="A65" s="47"/>
      <c r="B65" s="47"/>
      <c r="C65" s="47"/>
      <c r="D65" s="86"/>
      <c r="E65" s="47"/>
      <c r="F65" s="47"/>
      <c r="G65" s="47"/>
      <c r="H65" s="47"/>
      <c r="I65" s="47"/>
      <c r="J65" s="47"/>
      <c r="K65" s="47"/>
      <c r="L65" s="47"/>
      <c r="M65" s="47"/>
      <c r="N65" s="47"/>
      <c r="O65" s="47"/>
      <c r="P65" s="47"/>
      <c r="Q65" s="47"/>
    </row>
    <row r="66" spans="1:17" ht="15.75" customHeight="1">
      <c r="A66" s="47"/>
      <c r="B66" s="47"/>
      <c r="C66" s="47"/>
      <c r="D66" s="86"/>
      <c r="E66" s="47"/>
      <c r="F66" s="47"/>
      <c r="G66" s="47"/>
      <c r="H66" s="47"/>
      <c r="I66" s="47"/>
      <c r="J66" s="47"/>
      <c r="K66" s="47"/>
      <c r="L66" s="47"/>
      <c r="M66" s="47"/>
      <c r="N66" s="47"/>
      <c r="O66" s="47"/>
      <c r="P66" s="47"/>
      <c r="Q66" s="47"/>
    </row>
    <row r="67" spans="1:17" ht="15.75" customHeight="1">
      <c r="A67" s="47"/>
      <c r="B67" s="47"/>
      <c r="C67" s="47"/>
      <c r="D67" s="86"/>
      <c r="E67" s="47"/>
      <c r="F67" s="47"/>
      <c r="G67" s="47"/>
      <c r="H67" s="47"/>
      <c r="I67" s="47"/>
      <c r="J67" s="47"/>
      <c r="K67" s="47"/>
      <c r="L67" s="47"/>
      <c r="M67" s="47"/>
      <c r="N67" s="47"/>
      <c r="O67" s="47"/>
      <c r="P67" s="47"/>
      <c r="Q67" s="47"/>
    </row>
    <row r="68" spans="1:17" ht="15.75" customHeight="1">
      <c r="A68" s="47"/>
      <c r="B68" s="47"/>
      <c r="C68" s="47"/>
      <c r="D68" s="86"/>
      <c r="E68" s="47"/>
      <c r="F68" s="47"/>
      <c r="G68" s="47"/>
      <c r="H68" s="47"/>
      <c r="I68" s="47"/>
      <c r="J68" s="47"/>
      <c r="K68" s="47"/>
      <c r="L68" s="47"/>
      <c r="M68" s="47"/>
      <c r="N68" s="47"/>
      <c r="O68" s="47"/>
      <c r="P68" s="47"/>
      <c r="Q68" s="47"/>
    </row>
    <row r="69" spans="1:17" ht="15.75" customHeight="1">
      <c r="A69" s="47"/>
      <c r="B69" s="47"/>
      <c r="C69" s="47"/>
      <c r="D69" s="86"/>
      <c r="E69" s="47"/>
      <c r="F69" s="47"/>
      <c r="G69" s="47"/>
      <c r="H69" s="47"/>
      <c r="I69" s="47"/>
      <c r="J69" s="47"/>
      <c r="K69" s="47"/>
      <c r="L69" s="47"/>
      <c r="M69" s="47"/>
      <c r="N69" s="47"/>
      <c r="O69" s="47"/>
      <c r="P69" s="47"/>
      <c r="Q69" s="47"/>
    </row>
    <row r="70" spans="1:17" ht="15.75" customHeight="1">
      <c r="A70" s="47"/>
      <c r="B70" s="47"/>
      <c r="C70" s="47"/>
      <c r="D70" s="86"/>
      <c r="E70" s="47"/>
      <c r="F70" s="47"/>
      <c r="G70" s="47"/>
      <c r="H70" s="47"/>
      <c r="I70" s="47"/>
      <c r="J70" s="47"/>
      <c r="K70" s="47"/>
      <c r="L70" s="47"/>
      <c r="M70" s="47"/>
      <c r="N70" s="47"/>
      <c r="O70" s="47"/>
      <c r="P70" s="47"/>
      <c r="Q70" s="47"/>
    </row>
    <row r="71" spans="1:17" ht="15.75" customHeight="1">
      <c r="A71" s="47"/>
      <c r="B71" s="47"/>
      <c r="C71" s="47"/>
      <c r="D71" s="86"/>
      <c r="E71" s="47"/>
      <c r="F71" s="47"/>
      <c r="G71" s="47"/>
      <c r="H71" s="47"/>
      <c r="I71" s="47"/>
      <c r="J71" s="47"/>
      <c r="K71" s="47"/>
      <c r="L71" s="47"/>
      <c r="M71" s="47"/>
      <c r="N71" s="47"/>
      <c r="O71" s="47"/>
      <c r="P71" s="47"/>
      <c r="Q71" s="47"/>
    </row>
    <row r="72" spans="1:17" ht="15.75" customHeight="1">
      <c r="A72" s="47"/>
      <c r="B72" s="47"/>
      <c r="C72" s="47"/>
      <c r="D72" s="86"/>
      <c r="E72" s="47"/>
      <c r="F72" s="47"/>
      <c r="G72" s="47"/>
      <c r="H72" s="47"/>
      <c r="I72" s="47"/>
      <c r="J72" s="47"/>
      <c r="K72" s="47"/>
      <c r="L72" s="47"/>
      <c r="M72" s="47"/>
      <c r="N72" s="47"/>
      <c r="O72" s="47"/>
      <c r="P72" s="47"/>
      <c r="Q72" s="47"/>
    </row>
    <row r="73" spans="1:17" ht="15.75" customHeight="1">
      <c r="A73" s="47"/>
      <c r="B73" s="47"/>
      <c r="C73" s="47"/>
      <c r="D73" s="86"/>
      <c r="E73" s="47"/>
      <c r="F73" s="47"/>
      <c r="G73" s="47"/>
      <c r="H73" s="47"/>
      <c r="I73" s="47"/>
      <c r="J73" s="47"/>
      <c r="K73" s="47"/>
      <c r="L73" s="47"/>
      <c r="M73" s="47"/>
      <c r="N73" s="47"/>
      <c r="O73" s="47"/>
      <c r="P73" s="47"/>
      <c r="Q73" s="47"/>
    </row>
    <row r="74" spans="1:17" ht="15.75" customHeight="1">
      <c r="A74" s="47"/>
      <c r="B74" s="47"/>
      <c r="C74" s="47"/>
      <c r="D74" s="86"/>
      <c r="E74" s="47"/>
      <c r="F74" s="47"/>
      <c r="G74" s="47"/>
      <c r="H74" s="47"/>
      <c r="I74" s="47"/>
      <c r="J74" s="47"/>
      <c r="K74" s="47"/>
      <c r="L74" s="47"/>
      <c r="M74" s="47"/>
      <c r="N74" s="47"/>
      <c r="O74" s="47"/>
      <c r="P74" s="47"/>
      <c r="Q74" s="47"/>
    </row>
    <row r="75" spans="1:17" ht="15.75" customHeight="1">
      <c r="A75" s="47"/>
      <c r="B75" s="47"/>
      <c r="C75" s="47"/>
      <c r="D75" s="86"/>
      <c r="E75" s="47"/>
      <c r="F75" s="47"/>
      <c r="G75" s="47"/>
      <c r="H75" s="47"/>
      <c r="I75" s="47"/>
      <c r="J75" s="47"/>
      <c r="K75" s="47"/>
      <c r="L75" s="47"/>
      <c r="M75" s="47"/>
      <c r="N75" s="47"/>
      <c r="O75" s="47"/>
      <c r="P75" s="47"/>
      <c r="Q75" s="47"/>
    </row>
    <row r="76" spans="1:17" ht="15.75" customHeight="1">
      <c r="A76" s="47"/>
      <c r="B76" s="47"/>
      <c r="C76" s="47"/>
      <c r="D76" s="86"/>
      <c r="E76" s="47"/>
      <c r="F76" s="47"/>
      <c r="G76" s="47"/>
      <c r="H76" s="47"/>
      <c r="I76" s="47"/>
      <c r="J76" s="47"/>
      <c r="K76" s="47"/>
      <c r="L76" s="47"/>
      <c r="M76" s="47"/>
      <c r="N76" s="47"/>
      <c r="O76" s="47"/>
      <c r="P76" s="47"/>
      <c r="Q76" s="47"/>
    </row>
    <row r="77" spans="4:17" ht="15.75" customHeight="1">
      <c r="D77" s="86"/>
      <c r="E77" s="47"/>
      <c r="F77" s="47"/>
      <c r="G77" s="47"/>
      <c r="H77" s="47"/>
      <c r="I77" s="47"/>
      <c r="J77" s="47"/>
      <c r="K77" s="47"/>
      <c r="L77" s="47"/>
      <c r="M77" s="47"/>
      <c r="N77" s="47"/>
      <c r="O77" s="47"/>
      <c r="P77" s="47"/>
      <c r="Q77" s="47"/>
    </row>
    <row r="78" spans="4:17" ht="15.75" customHeight="1">
      <c r="D78" s="86"/>
      <c r="E78" s="47"/>
      <c r="F78" s="47"/>
      <c r="G78" s="47"/>
      <c r="H78" s="47"/>
      <c r="I78" s="47"/>
      <c r="J78" s="47"/>
      <c r="K78" s="47"/>
      <c r="L78" s="47"/>
      <c r="M78" s="47"/>
      <c r="N78" s="47"/>
      <c r="O78" s="47"/>
      <c r="P78" s="47"/>
      <c r="Q78" s="47"/>
    </row>
    <row r="79" spans="4:17" ht="15.75" customHeight="1">
      <c r="D79" s="86"/>
      <c r="E79" s="47"/>
      <c r="F79" s="47"/>
      <c r="G79" s="47"/>
      <c r="H79" s="47"/>
      <c r="I79" s="47"/>
      <c r="J79" s="47"/>
      <c r="K79" s="47"/>
      <c r="L79" s="47"/>
      <c r="M79" s="47"/>
      <c r="N79" s="47"/>
      <c r="O79" s="47"/>
      <c r="P79" s="47"/>
      <c r="Q79" s="47"/>
    </row>
    <row r="80" spans="4:17" ht="15.75" customHeight="1">
      <c r="D80" s="86"/>
      <c r="E80" s="47"/>
      <c r="F80" s="47"/>
      <c r="G80" s="47"/>
      <c r="H80" s="47"/>
      <c r="I80" s="47"/>
      <c r="J80" s="47"/>
      <c r="K80" s="47"/>
      <c r="L80" s="47"/>
      <c r="M80" s="47"/>
      <c r="N80" s="47"/>
      <c r="O80" s="47"/>
      <c r="P80" s="47"/>
      <c r="Q80" s="47"/>
    </row>
    <row r="81" spans="4:17" ht="15.75" customHeight="1">
      <c r="D81" s="86"/>
      <c r="E81" s="47"/>
      <c r="F81" s="47"/>
      <c r="G81" s="47"/>
      <c r="H81" s="47"/>
      <c r="I81" s="47"/>
      <c r="J81" s="47"/>
      <c r="K81" s="47"/>
      <c r="L81" s="47"/>
      <c r="M81" s="47"/>
      <c r="N81" s="47"/>
      <c r="O81" s="47"/>
      <c r="P81" s="47"/>
      <c r="Q81" s="47"/>
    </row>
    <row r="82" spans="4:17" ht="15.75" customHeight="1">
      <c r="D82" s="86"/>
      <c r="E82" s="47"/>
      <c r="F82" s="47"/>
      <c r="G82" s="47"/>
      <c r="H82" s="47"/>
      <c r="I82" s="47"/>
      <c r="J82" s="47"/>
      <c r="K82" s="47"/>
      <c r="L82" s="47"/>
      <c r="M82" s="47"/>
      <c r="N82" s="47"/>
      <c r="O82" s="47"/>
      <c r="P82" s="47"/>
      <c r="Q82" s="47"/>
    </row>
    <row r="83" spans="4:17" ht="15.75" customHeight="1">
      <c r="D83" s="86"/>
      <c r="E83" s="47"/>
      <c r="F83" s="47"/>
      <c r="G83" s="47"/>
      <c r="H83" s="47"/>
      <c r="I83" s="47"/>
      <c r="J83" s="47"/>
      <c r="K83" s="47"/>
      <c r="L83" s="47"/>
      <c r="M83" s="47"/>
      <c r="N83" s="47"/>
      <c r="O83" s="47"/>
      <c r="P83" s="47"/>
      <c r="Q83" s="47"/>
    </row>
    <row r="84" spans="4:17" ht="15.75" customHeight="1">
      <c r="D84" s="86"/>
      <c r="E84" s="47"/>
      <c r="F84" s="47"/>
      <c r="G84" s="47"/>
      <c r="H84" s="47"/>
      <c r="I84" s="47"/>
      <c r="J84" s="47"/>
      <c r="K84" s="47"/>
      <c r="L84" s="47"/>
      <c r="M84" s="47"/>
      <c r="N84" s="47"/>
      <c r="O84" s="47"/>
      <c r="P84" s="47"/>
      <c r="Q84" s="47"/>
    </row>
    <row r="85" spans="4:17" ht="15.75" customHeight="1">
      <c r="D85" s="86"/>
      <c r="E85" s="47"/>
      <c r="F85" s="47"/>
      <c r="G85" s="47"/>
      <c r="H85" s="47"/>
      <c r="I85" s="47"/>
      <c r="J85" s="47"/>
      <c r="K85" s="47"/>
      <c r="L85" s="47"/>
      <c r="M85" s="47"/>
      <c r="N85" s="47"/>
      <c r="O85" s="47"/>
      <c r="P85" s="47"/>
      <c r="Q85" s="47"/>
    </row>
    <row r="86" spans="4:17" ht="15.75" customHeight="1">
      <c r="D86" s="86"/>
      <c r="E86" s="47"/>
      <c r="F86" s="47"/>
      <c r="G86" s="47"/>
      <c r="H86" s="47"/>
      <c r="I86" s="47"/>
      <c r="J86" s="47"/>
      <c r="K86" s="47"/>
      <c r="L86" s="47"/>
      <c r="M86" s="47"/>
      <c r="N86" s="47"/>
      <c r="O86" s="47"/>
      <c r="P86" s="47"/>
      <c r="Q86" s="47"/>
    </row>
    <row r="87" spans="4:17" ht="15.75" customHeight="1">
      <c r="D87" s="86"/>
      <c r="E87" s="47"/>
      <c r="F87" s="47"/>
      <c r="G87" s="47"/>
      <c r="H87" s="47"/>
      <c r="I87" s="47"/>
      <c r="J87" s="47"/>
      <c r="K87" s="47"/>
      <c r="L87" s="47"/>
      <c r="M87" s="47"/>
      <c r="N87" s="47"/>
      <c r="O87" s="47"/>
      <c r="P87" s="47"/>
      <c r="Q87" s="47"/>
    </row>
    <row r="88" spans="4:17" ht="15.75" customHeight="1">
      <c r="D88" s="86"/>
      <c r="E88" s="47"/>
      <c r="F88" s="47"/>
      <c r="G88" s="47"/>
      <c r="H88" s="47"/>
      <c r="I88" s="47"/>
      <c r="J88" s="47"/>
      <c r="K88" s="47"/>
      <c r="L88" s="47"/>
      <c r="M88" s="47"/>
      <c r="N88" s="47"/>
      <c r="O88" s="47"/>
      <c r="P88" s="47"/>
      <c r="Q88" s="47"/>
    </row>
    <row r="89" spans="4:17" ht="15.75" customHeight="1">
      <c r="D89" s="86"/>
      <c r="E89" s="47"/>
      <c r="F89" s="47"/>
      <c r="G89" s="47"/>
      <c r="H89" s="47"/>
      <c r="I89" s="47"/>
      <c r="J89" s="47"/>
      <c r="K89" s="47"/>
      <c r="L89" s="47"/>
      <c r="M89" s="47"/>
      <c r="N89" s="47"/>
      <c r="O89" s="47"/>
      <c r="P89" s="47"/>
      <c r="Q89" s="47"/>
    </row>
    <row r="90" spans="4:17" ht="15.75" customHeight="1">
      <c r="D90" s="86"/>
      <c r="E90" s="47"/>
      <c r="F90" s="47"/>
      <c r="G90" s="47"/>
      <c r="H90" s="47"/>
      <c r="I90" s="47"/>
      <c r="J90" s="47"/>
      <c r="K90" s="47"/>
      <c r="L90" s="47"/>
      <c r="M90" s="47"/>
      <c r="N90" s="47"/>
      <c r="O90" s="47"/>
      <c r="P90" s="47"/>
      <c r="Q90" s="47"/>
    </row>
    <row r="91" spans="4:17" ht="15.75" customHeight="1">
      <c r="D91" s="86"/>
      <c r="E91" s="47"/>
      <c r="F91" s="47"/>
      <c r="G91" s="47"/>
      <c r="H91" s="47"/>
      <c r="I91" s="47"/>
      <c r="J91" s="47"/>
      <c r="K91" s="47"/>
      <c r="L91" s="47"/>
      <c r="M91" s="47"/>
      <c r="N91" s="47"/>
      <c r="O91" s="47"/>
      <c r="P91" s="47"/>
      <c r="Q91" s="47"/>
    </row>
    <row r="92" spans="4:17" ht="15.75" customHeight="1">
      <c r="D92" s="86"/>
      <c r="E92" s="47"/>
      <c r="F92" s="47"/>
      <c r="G92" s="47"/>
      <c r="H92" s="47"/>
      <c r="I92" s="47"/>
      <c r="J92" s="47"/>
      <c r="K92" s="47"/>
      <c r="L92" s="47"/>
      <c r="M92" s="47"/>
      <c r="N92" s="47"/>
      <c r="O92" s="47"/>
      <c r="P92" s="47"/>
      <c r="Q92" s="47"/>
    </row>
    <row r="93" spans="4:17" ht="15.75" customHeight="1">
      <c r="D93" s="86"/>
      <c r="E93" s="47"/>
      <c r="F93" s="47"/>
      <c r="G93" s="47"/>
      <c r="H93" s="47"/>
      <c r="I93" s="47"/>
      <c r="J93" s="47"/>
      <c r="K93" s="47"/>
      <c r="L93" s="47"/>
      <c r="M93" s="47"/>
      <c r="N93" s="47"/>
      <c r="O93" s="47"/>
      <c r="P93" s="47"/>
      <c r="Q93" s="47"/>
    </row>
    <row r="94" spans="4:17" ht="15.75" customHeight="1">
      <c r="D94" s="86"/>
      <c r="E94" s="47"/>
      <c r="F94" s="47"/>
      <c r="G94" s="47"/>
      <c r="H94" s="47"/>
      <c r="I94" s="47"/>
      <c r="J94" s="47"/>
      <c r="K94" s="47"/>
      <c r="L94" s="47"/>
      <c r="M94" s="47"/>
      <c r="N94" s="47"/>
      <c r="O94" s="47"/>
      <c r="P94" s="47"/>
      <c r="Q94" s="47"/>
    </row>
    <row r="95" spans="4:17" ht="15.75" customHeight="1">
      <c r="D95" s="86"/>
      <c r="E95" s="47"/>
      <c r="F95" s="47"/>
      <c r="G95" s="47"/>
      <c r="H95" s="47"/>
      <c r="I95" s="47"/>
      <c r="J95" s="47"/>
      <c r="K95" s="47"/>
      <c r="L95" s="47"/>
      <c r="M95" s="47"/>
      <c r="N95" s="47"/>
      <c r="O95" s="47"/>
      <c r="P95" s="47"/>
      <c r="Q95" s="47"/>
    </row>
    <row r="96" spans="4:17" ht="15.75" customHeight="1">
      <c r="D96" s="86"/>
      <c r="E96" s="47"/>
      <c r="F96" s="47"/>
      <c r="G96" s="47"/>
      <c r="H96" s="47"/>
      <c r="I96" s="47"/>
      <c r="J96" s="47"/>
      <c r="K96" s="47"/>
      <c r="L96" s="47"/>
      <c r="M96" s="47"/>
      <c r="N96" s="47"/>
      <c r="O96" s="47"/>
      <c r="P96" s="47"/>
      <c r="Q96" s="47"/>
    </row>
    <row r="97" spans="4:17" ht="15.75" customHeight="1">
      <c r="D97" s="86"/>
      <c r="E97" s="47"/>
      <c r="F97" s="47"/>
      <c r="G97" s="47"/>
      <c r="H97" s="47"/>
      <c r="I97" s="47"/>
      <c r="J97" s="47"/>
      <c r="K97" s="47"/>
      <c r="L97" s="47"/>
      <c r="M97" s="47"/>
      <c r="N97" s="47"/>
      <c r="O97" s="47"/>
      <c r="P97" s="47"/>
      <c r="Q97" s="47"/>
    </row>
    <row r="98" spans="4:17" ht="15.75" customHeight="1">
      <c r="D98" s="86"/>
      <c r="E98" s="47"/>
      <c r="F98" s="47"/>
      <c r="G98" s="47"/>
      <c r="H98" s="47"/>
      <c r="I98" s="47"/>
      <c r="J98" s="47"/>
      <c r="K98" s="47"/>
      <c r="L98" s="47"/>
      <c r="M98" s="47"/>
      <c r="N98" s="47"/>
      <c r="O98" s="47"/>
      <c r="P98" s="47"/>
      <c r="Q98" s="47"/>
    </row>
    <row r="99" spans="4:17" ht="15.75" customHeight="1">
      <c r="D99" s="86"/>
      <c r="E99" s="47"/>
      <c r="F99" s="47"/>
      <c r="G99" s="47"/>
      <c r="H99" s="47"/>
      <c r="I99" s="47"/>
      <c r="J99" s="47"/>
      <c r="K99" s="47"/>
      <c r="L99" s="47"/>
      <c r="M99" s="47"/>
      <c r="N99" s="47"/>
      <c r="O99" s="47"/>
      <c r="P99" s="47"/>
      <c r="Q99" s="47"/>
    </row>
    <row r="100" spans="4:17" ht="15.75" customHeight="1">
      <c r="D100" s="86"/>
      <c r="E100" s="47"/>
      <c r="F100" s="47"/>
      <c r="G100" s="47"/>
      <c r="H100" s="47"/>
      <c r="I100" s="47"/>
      <c r="J100" s="47"/>
      <c r="K100" s="47"/>
      <c r="L100" s="47"/>
      <c r="M100" s="47"/>
      <c r="N100" s="47"/>
      <c r="O100" s="47"/>
      <c r="P100" s="47"/>
      <c r="Q100" s="47"/>
    </row>
    <row r="101" spans="4:17" ht="15.75" customHeight="1">
      <c r="D101" s="86"/>
      <c r="E101" s="47"/>
      <c r="F101" s="47"/>
      <c r="G101" s="47"/>
      <c r="H101" s="47"/>
      <c r="I101" s="47"/>
      <c r="J101" s="47"/>
      <c r="K101" s="47"/>
      <c r="L101" s="47"/>
      <c r="M101" s="47"/>
      <c r="N101" s="47"/>
      <c r="O101" s="47"/>
      <c r="P101" s="47"/>
      <c r="Q101" s="47"/>
    </row>
    <row r="102" spans="4:17" ht="15.75" customHeight="1">
      <c r="D102" s="86"/>
      <c r="E102" s="47"/>
      <c r="F102" s="47"/>
      <c r="G102" s="47"/>
      <c r="H102" s="47"/>
      <c r="I102" s="47"/>
      <c r="J102" s="47"/>
      <c r="K102" s="47"/>
      <c r="L102" s="47"/>
      <c r="M102" s="47"/>
      <c r="N102" s="47"/>
      <c r="O102" s="47"/>
      <c r="P102" s="47"/>
      <c r="Q102" s="47"/>
    </row>
    <row r="103" spans="4:17" ht="15.75" customHeight="1">
      <c r="D103" s="86"/>
      <c r="E103" s="47"/>
      <c r="F103" s="47"/>
      <c r="G103" s="47"/>
      <c r="H103" s="47"/>
      <c r="I103" s="47"/>
      <c r="J103" s="47"/>
      <c r="K103" s="47"/>
      <c r="L103" s="47"/>
      <c r="M103" s="47"/>
      <c r="N103" s="47"/>
      <c r="O103" s="47"/>
      <c r="P103" s="47"/>
      <c r="Q103" s="47"/>
    </row>
    <row r="104" spans="4:17" ht="15.75" customHeight="1">
      <c r="D104" s="86"/>
      <c r="E104" s="47"/>
      <c r="F104" s="47"/>
      <c r="G104" s="47"/>
      <c r="H104" s="47"/>
      <c r="I104" s="47"/>
      <c r="J104" s="47"/>
      <c r="K104" s="47"/>
      <c r="L104" s="47"/>
      <c r="M104" s="47"/>
      <c r="N104" s="47"/>
      <c r="O104" s="47"/>
      <c r="P104" s="47"/>
      <c r="Q104" s="47"/>
    </row>
    <row r="105" spans="4:17" ht="15.75" customHeight="1">
      <c r="D105" s="86"/>
      <c r="E105" s="47"/>
      <c r="F105" s="47"/>
      <c r="G105" s="47"/>
      <c r="H105" s="47"/>
      <c r="I105" s="47"/>
      <c r="J105" s="47"/>
      <c r="K105" s="47"/>
      <c r="L105" s="47"/>
      <c r="M105" s="47"/>
      <c r="N105" s="47"/>
      <c r="O105" s="47"/>
      <c r="P105" s="47"/>
      <c r="Q105" s="47"/>
    </row>
    <row r="106" spans="4:17" ht="15.75" customHeight="1">
      <c r="D106" s="86"/>
      <c r="E106" s="47"/>
      <c r="F106" s="47"/>
      <c r="G106" s="47"/>
      <c r="H106" s="47"/>
      <c r="I106" s="47"/>
      <c r="J106" s="47"/>
      <c r="K106" s="47"/>
      <c r="L106" s="47"/>
      <c r="M106" s="47"/>
      <c r="N106" s="47"/>
      <c r="O106" s="47"/>
      <c r="P106" s="47"/>
      <c r="Q106" s="47"/>
    </row>
  </sheetData>
  <sheetProtection password="F786" sheet="1" selectLockedCells="1"/>
  <mergeCells count="3">
    <mergeCell ref="A3:C3"/>
    <mergeCell ref="A2:C2"/>
    <mergeCell ref="A1:E1"/>
  </mergeCells>
  <dataValidations count="3">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1:C15 C17">
      <formula1>0</formula1>
    </dataValidation>
    <dataValidation type="list" allowBlank="1" showInputMessage="1" showErrorMessage="1" errorTitle="CONTEÚDO INVÁLIDO" error="Selecione apenas &quot;SIM&quot;, &quot;NÃO&quot; ou DEL para limpar o campo.&#10;" sqref="C16 C18:C21">
      <formula1>$A$23:$A$25</formula1>
    </dataValidation>
  </dataValidations>
  <printOptions/>
  <pageMargins left="0.5118110236220472" right="0.5118110236220472" top="0.7874015748031497" bottom="0.7874015748031497"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Plan7">
    <tabColor theme="3"/>
  </sheetPr>
  <dimension ref="A1:P182"/>
  <sheetViews>
    <sheetView zoomScalePageLayoutView="0" workbookViewId="0" topLeftCell="A17">
      <selection activeCell="C19" sqref="C19:D19"/>
    </sheetView>
  </sheetViews>
  <sheetFormatPr defaultColWidth="14.421875" defaultRowHeight="15.75" customHeight="1"/>
  <cols>
    <col min="1" max="1" width="14.421875" style="72" customWidth="1"/>
    <col min="2" max="2" width="70.140625" style="29" customWidth="1"/>
    <col min="3" max="3" width="16.140625" style="29" customWidth="1"/>
    <col min="4" max="4" width="31.8515625" style="29" customWidth="1"/>
    <col min="5" max="5" width="7.8515625" style="29" hidden="1" customWidth="1"/>
    <col min="6" max="6" width="8.57421875" style="29" hidden="1" customWidth="1"/>
    <col min="7" max="7" width="3.28125" style="29" hidden="1" customWidth="1"/>
    <col min="8" max="8" width="17.00390625" style="29" customWidth="1"/>
    <col min="9" max="9" width="14.421875" style="29" customWidth="1"/>
    <col min="10" max="10" width="23.28125" style="29" customWidth="1"/>
    <col min="11" max="16384" width="14.421875" style="29" customWidth="1"/>
  </cols>
  <sheetData>
    <row r="1" spans="1:5" ht="33" customHeight="1" hidden="1" thickBot="1">
      <c r="A1" s="287" t="s">
        <v>462</v>
      </c>
      <c r="B1" s="287"/>
      <c r="C1" s="287"/>
      <c r="D1" s="287"/>
      <c r="E1" s="287"/>
    </row>
    <row r="2" spans="1:7" ht="105.75" customHeight="1">
      <c r="A2" s="340" t="s">
        <v>439</v>
      </c>
      <c r="B2" s="341"/>
      <c r="C2" s="341"/>
      <c r="D2" s="341"/>
      <c r="E2" s="239"/>
      <c r="F2" s="239"/>
      <c r="G2" s="28"/>
    </row>
    <row r="3" spans="1:16" ht="21">
      <c r="A3" s="359" t="s">
        <v>185</v>
      </c>
      <c r="B3" s="360"/>
      <c r="C3" s="360"/>
      <c r="D3" s="361"/>
      <c r="E3" s="14"/>
      <c r="F3" s="14"/>
      <c r="G3" s="30"/>
      <c r="H3" s="30"/>
      <c r="I3" s="30"/>
      <c r="J3" s="30"/>
      <c r="K3" s="30"/>
      <c r="L3" s="30"/>
      <c r="M3" s="30"/>
      <c r="N3" s="30"/>
      <c r="O3" s="30"/>
      <c r="P3" s="30"/>
    </row>
    <row r="4" spans="1:16" s="35" customFormat="1" ht="18" customHeight="1">
      <c r="A4" s="58" t="s">
        <v>73</v>
      </c>
      <c r="B4" s="58" t="s">
        <v>99</v>
      </c>
      <c r="C4" s="362" t="s">
        <v>0</v>
      </c>
      <c r="D4" s="363"/>
      <c r="E4" s="15"/>
      <c r="F4" s="15"/>
      <c r="G4" s="220"/>
      <c r="H4" s="220"/>
      <c r="I4" s="219"/>
      <c r="J4" s="220"/>
      <c r="K4" s="220"/>
      <c r="L4" s="354"/>
      <c r="M4" s="220"/>
      <c r="N4" s="220"/>
      <c r="O4" s="220"/>
      <c r="P4" s="220"/>
    </row>
    <row r="5" spans="1:16" s="35" customFormat="1" ht="18" customHeight="1">
      <c r="A5" s="356" t="s">
        <v>146</v>
      </c>
      <c r="B5" s="357"/>
      <c r="C5" s="357"/>
      <c r="D5" s="358"/>
      <c r="E5" s="208" t="s">
        <v>194</v>
      </c>
      <c r="F5" s="103" t="s">
        <v>195</v>
      </c>
      <c r="G5" s="219"/>
      <c r="H5" s="219"/>
      <c r="I5" s="219"/>
      <c r="J5" s="354"/>
      <c r="K5" s="354"/>
      <c r="L5" s="354"/>
      <c r="M5" s="220"/>
      <c r="N5" s="220"/>
      <c r="O5" s="220"/>
      <c r="P5" s="220"/>
    </row>
    <row r="6" spans="1:16" s="35" customFormat="1" ht="18" customHeight="1">
      <c r="A6" s="16">
        <v>142</v>
      </c>
      <c r="B6" s="17" t="s">
        <v>152</v>
      </c>
      <c r="C6" s="364">
        <v>260.23</v>
      </c>
      <c r="D6" s="364"/>
      <c r="E6" s="218">
        <f aca="true" t="shared" si="0" ref="E6:E12">COUNTIF(C6,"&gt;0")</f>
        <v>1</v>
      </c>
      <c r="F6" s="104">
        <v>1</v>
      </c>
      <c r="G6" s="219" t="s">
        <v>198</v>
      </c>
      <c r="H6" s="219"/>
      <c r="I6" s="219"/>
      <c r="J6" s="354"/>
      <c r="K6" s="354"/>
      <c r="L6" s="355"/>
      <c r="M6" s="220"/>
      <c r="N6" s="220"/>
      <c r="O6" s="220"/>
      <c r="P6" s="220"/>
    </row>
    <row r="7" spans="1:16" s="35" customFormat="1" ht="18" customHeight="1">
      <c r="A7" s="16">
        <v>143</v>
      </c>
      <c r="B7" s="18" t="s">
        <v>182</v>
      </c>
      <c r="C7" s="364">
        <v>96</v>
      </c>
      <c r="D7" s="364"/>
      <c r="E7" s="218">
        <f t="shared" si="0"/>
        <v>1</v>
      </c>
      <c r="F7" s="104">
        <v>1</v>
      </c>
      <c r="G7" s="219" t="s">
        <v>198</v>
      </c>
      <c r="H7" s="219"/>
      <c r="I7" s="219"/>
      <c r="J7" s="355"/>
      <c r="K7" s="355"/>
      <c r="L7" s="220"/>
      <c r="M7" s="220"/>
      <c r="N7" s="220"/>
      <c r="O7" s="220"/>
      <c r="P7" s="220"/>
    </row>
    <row r="8" spans="1:16" s="35" customFormat="1" ht="18" customHeight="1">
      <c r="A8" s="16">
        <v>144</v>
      </c>
      <c r="B8" s="17" t="s">
        <v>147</v>
      </c>
      <c r="C8" s="364" t="s">
        <v>467</v>
      </c>
      <c r="D8" s="364"/>
      <c r="E8" s="218">
        <f t="shared" si="0"/>
        <v>0</v>
      </c>
      <c r="F8" s="104">
        <v>1</v>
      </c>
      <c r="G8" s="38" t="s">
        <v>273</v>
      </c>
      <c r="H8" s="219"/>
      <c r="I8" s="219"/>
      <c r="J8" s="220"/>
      <c r="K8" s="220"/>
      <c r="L8" s="219"/>
      <c r="M8" s="220"/>
      <c r="N8" s="220"/>
      <c r="O8" s="220"/>
      <c r="P8" s="220"/>
    </row>
    <row r="9" spans="1:16" s="35" customFormat="1" ht="18" customHeight="1">
      <c r="A9" s="16">
        <v>145</v>
      </c>
      <c r="B9" s="17" t="s">
        <v>148</v>
      </c>
      <c r="C9" s="364" t="s">
        <v>468</v>
      </c>
      <c r="D9" s="364"/>
      <c r="E9" s="218">
        <f t="shared" si="0"/>
        <v>0</v>
      </c>
      <c r="F9" s="104">
        <v>1</v>
      </c>
      <c r="G9" s="38" t="s">
        <v>273</v>
      </c>
      <c r="H9" s="219"/>
      <c r="I9" s="219"/>
      <c r="J9" s="219"/>
      <c r="K9" s="219"/>
      <c r="L9" s="219"/>
      <c r="M9" s="220"/>
      <c r="N9" s="220"/>
      <c r="O9" s="220"/>
      <c r="P9" s="220"/>
    </row>
    <row r="10" spans="1:16" s="35" customFormat="1" ht="18" customHeight="1">
      <c r="A10" s="16">
        <v>146</v>
      </c>
      <c r="B10" s="17" t="s">
        <v>149</v>
      </c>
      <c r="C10" s="364" t="s">
        <v>469</v>
      </c>
      <c r="D10" s="364"/>
      <c r="E10" s="218">
        <f t="shared" si="0"/>
        <v>0</v>
      </c>
      <c r="F10" s="104">
        <v>1</v>
      </c>
      <c r="G10" s="38" t="s">
        <v>273</v>
      </c>
      <c r="H10" s="219"/>
      <c r="I10" s="219"/>
      <c r="J10" s="219"/>
      <c r="K10" s="219"/>
      <c r="L10" s="219"/>
      <c r="M10" s="220"/>
      <c r="N10" s="220"/>
      <c r="O10" s="220"/>
      <c r="P10" s="220"/>
    </row>
    <row r="11" spans="1:16" s="35" customFormat="1" ht="18" customHeight="1">
      <c r="A11" s="16">
        <v>147</v>
      </c>
      <c r="B11" s="17" t="s">
        <v>150</v>
      </c>
      <c r="C11" s="364">
        <v>23.82</v>
      </c>
      <c r="D11" s="364"/>
      <c r="E11" s="218">
        <f t="shared" si="0"/>
        <v>1</v>
      </c>
      <c r="F11" s="104">
        <v>1</v>
      </c>
      <c r="G11" s="38" t="s">
        <v>273</v>
      </c>
      <c r="H11" s="219"/>
      <c r="I11" s="219"/>
      <c r="J11" s="219"/>
      <c r="K11" s="219"/>
      <c r="L11" s="219"/>
      <c r="M11" s="220"/>
      <c r="N11" s="220"/>
      <c r="O11" s="220"/>
      <c r="P11" s="220"/>
    </row>
    <row r="12" spans="1:16" s="35" customFormat="1" ht="18" customHeight="1">
      <c r="A12" s="16">
        <v>148</v>
      </c>
      <c r="B12" s="17" t="s">
        <v>151</v>
      </c>
      <c r="C12" s="364" t="s">
        <v>470</v>
      </c>
      <c r="D12" s="364"/>
      <c r="E12" s="218">
        <f t="shared" si="0"/>
        <v>0</v>
      </c>
      <c r="F12" s="104">
        <v>1</v>
      </c>
      <c r="G12" s="219" t="s">
        <v>198</v>
      </c>
      <c r="H12" s="219"/>
      <c r="I12" s="219"/>
      <c r="J12" s="219"/>
      <c r="K12" s="219"/>
      <c r="L12" s="219"/>
      <c r="M12" s="220"/>
      <c r="N12" s="220"/>
      <c r="O12" s="220"/>
      <c r="P12" s="220"/>
    </row>
    <row r="13" spans="1:16" s="35" customFormat="1" ht="18" customHeight="1">
      <c r="A13" s="367" t="s">
        <v>31</v>
      </c>
      <c r="B13" s="367"/>
      <c r="C13" s="367"/>
      <c r="D13" s="367"/>
      <c r="E13" s="53"/>
      <c r="F13" s="54"/>
      <c r="G13" s="219"/>
      <c r="H13" s="219"/>
      <c r="I13" s="219"/>
      <c r="J13" s="219"/>
      <c r="K13" s="219"/>
      <c r="L13" s="219"/>
      <c r="M13" s="220"/>
      <c r="N13" s="220"/>
      <c r="O13" s="220"/>
      <c r="P13" s="220"/>
    </row>
    <row r="14" spans="1:16" s="35" customFormat="1" ht="18" customHeight="1">
      <c r="A14" s="16">
        <v>149</v>
      </c>
      <c r="B14" s="17" t="s">
        <v>32</v>
      </c>
      <c r="C14" s="365">
        <v>3</v>
      </c>
      <c r="D14" s="366"/>
      <c r="E14" s="218">
        <f>COUNTIF(C14,"&gt;0")</f>
        <v>1</v>
      </c>
      <c r="F14" s="104">
        <v>1</v>
      </c>
      <c r="G14" s="38" t="s">
        <v>273</v>
      </c>
      <c r="H14" s="219"/>
      <c r="I14" s="219"/>
      <c r="J14" s="219"/>
      <c r="K14" s="219"/>
      <c r="L14" s="219"/>
      <c r="M14" s="220"/>
      <c r="N14" s="220"/>
      <c r="O14" s="220"/>
      <c r="P14" s="220"/>
    </row>
    <row r="15" spans="1:16" s="35" customFormat="1" ht="18" customHeight="1">
      <c r="A15" s="16">
        <v>150</v>
      </c>
      <c r="B15" s="17" t="s">
        <v>82</v>
      </c>
      <c r="C15" s="365">
        <v>5</v>
      </c>
      <c r="D15" s="366"/>
      <c r="E15" s="218">
        <f>COUNTIF(C15,"&gt;0")</f>
        <v>1</v>
      </c>
      <c r="F15" s="104">
        <v>1</v>
      </c>
      <c r="G15" s="38" t="s">
        <v>273</v>
      </c>
      <c r="H15" s="219"/>
      <c r="I15" s="219"/>
      <c r="J15" s="219"/>
      <c r="K15" s="219"/>
      <c r="L15" s="220"/>
      <c r="M15" s="220"/>
      <c r="N15" s="220"/>
      <c r="O15" s="220"/>
      <c r="P15" s="220"/>
    </row>
    <row r="16" spans="1:16" s="35" customFormat="1" ht="18" customHeight="1">
      <c r="A16" s="367" t="s">
        <v>153</v>
      </c>
      <c r="B16" s="367"/>
      <c r="C16" s="367"/>
      <c r="D16" s="367"/>
      <c r="E16" s="19"/>
      <c r="F16" s="20"/>
      <c r="G16" s="220"/>
      <c r="H16" s="220"/>
      <c r="I16" s="220"/>
      <c r="J16" s="220"/>
      <c r="K16" s="220"/>
      <c r="L16" s="220"/>
      <c r="M16" s="220"/>
      <c r="N16" s="220"/>
      <c r="O16" s="220"/>
      <c r="P16" s="220"/>
    </row>
    <row r="17" spans="1:16" s="35" customFormat="1" ht="91.5" customHeight="1">
      <c r="A17" s="16">
        <v>151</v>
      </c>
      <c r="B17" s="17" t="s">
        <v>275</v>
      </c>
      <c r="C17" s="204" t="s">
        <v>251</v>
      </c>
      <c r="D17" s="231" t="s">
        <v>466</v>
      </c>
      <c r="E17" s="212">
        <f>IF(D17="SIM OU NÃO?",0,1)</f>
        <v>1</v>
      </c>
      <c r="F17" s="105">
        <v>1</v>
      </c>
      <c r="G17" s="38"/>
      <c r="H17" s="220"/>
      <c r="I17" s="220"/>
      <c r="J17" s="220"/>
      <c r="K17" s="220"/>
      <c r="L17" s="220"/>
      <c r="M17" s="220"/>
      <c r="N17" s="220"/>
      <c r="O17" s="220"/>
      <c r="P17" s="220"/>
    </row>
    <row r="18" spans="1:16" s="35" customFormat="1" ht="18" customHeight="1">
      <c r="A18" s="367" t="s">
        <v>154</v>
      </c>
      <c r="B18" s="367"/>
      <c r="C18" s="367"/>
      <c r="D18" s="367"/>
      <c r="E18" s="19"/>
      <c r="F18" s="20"/>
      <c r="G18" s="220"/>
      <c r="H18" s="220"/>
      <c r="I18" s="220"/>
      <c r="J18" s="220"/>
      <c r="K18" s="220"/>
      <c r="L18" s="220"/>
      <c r="M18" s="220"/>
      <c r="N18" s="220"/>
      <c r="O18" s="220"/>
      <c r="P18" s="220"/>
    </row>
    <row r="19" spans="1:16" s="35" customFormat="1" ht="18" customHeight="1">
      <c r="A19" s="16">
        <v>152</v>
      </c>
      <c r="B19" s="17" t="s">
        <v>241</v>
      </c>
      <c r="C19" s="308" t="s">
        <v>251</v>
      </c>
      <c r="D19" s="309"/>
      <c r="E19" s="212">
        <f>IF(D19="SIM OU NÃO?",0,1)</f>
        <v>1</v>
      </c>
      <c r="F19" s="105">
        <v>1</v>
      </c>
      <c r="G19" s="219"/>
      <c r="H19" s="220"/>
      <c r="I19" s="220"/>
      <c r="J19" s="220"/>
      <c r="K19" s="220"/>
      <c r="L19" s="220"/>
      <c r="M19" s="220"/>
      <c r="N19" s="220"/>
      <c r="O19" s="220"/>
      <c r="P19" s="220"/>
    </row>
    <row r="20" spans="1:16" s="35" customFormat="1" ht="15.75">
      <c r="A20" s="16">
        <v>153</v>
      </c>
      <c r="B20" s="17" t="s">
        <v>242</v>
      </c>
      <c r="C20" s="308" t="s">
        <v>251</v>
      </c>
      <c r="D20" s="309"/>
      <c r="E20" s="212">
        <f>IF(D20="SIM OU NÃO?",0,1)</f>
        <v>1</v>
      </c>
      <c r="F20" s="105">
        <v>1</v>
      </c>
      <c r="G20" s="219"/>
      <c r="H20" s="220"/>
      <c r="I20" s="220"/>
      <c r="J20" s="220"/>
      <c r="K20" s="220"/>
      <c r="L20" s="220"/>
      <c r="M20" s="220"/>
      <c r="N20" s="220"/>
      <c r="O20" s="220"/>
      <c r="P20" s="220"/>
    </row>
    <row r="21" spans="1:16" ht="15.75" hidden="1">
      <c r="A21" s="69"/>
      <c r="B21" s="30"/>
      <c r="C21" s="30"/>
      <c r="D21" s="30"/>
      <c r="E21" s="31">
        <f>SUM(E6:E20)</f>
        <v>8</v>
      </c>
      <c r="F21" s="106">
        <f>SUM(F6:F20)</f>
        <v>12</v>
      </c>
      <c r="G21" s="30"/>
      <c r="H21" s="30"/>
      <c r="I21" s="30"/>
      <c r="J21" s="30"/>
      <c r="K21" s="30"/>
      <c r="L21" s="30"/>
      <c r="M21" s="30"/>
      <c r="N21" s="30"/>
      <c r="O21" s="30"/>
      <c r="P21" s="30"/>
    </row>
    <row r="22" spans="1:16" ht="12.75" hidden="1">
      <c r="A22" s="69"/>
      <c r="B22" s="30"/>
      <c r="C22" s="30"/>
      <c r="D22" s="30"/>
      <c r="E22" s="30"/>
      <c r="F22" s="30"/>
      <c r="G22" s="30"/>
      <c r="H22" s="30"/>
      <c r="I22" s="30"/>
      <c r="J22" s="30"/>
      <c r="K22" s="30"/>
      <c r="L22" s="30"/>
      <c r="M22" s="30"/>
      <c r="N22" s="30"/>
      <c r="O22" s="30"/>
      <c r="P22" s="30"/>
    </row>
    <row r="23" spans="1:16" ht="12.75" hidden="1">
      <c r="A23" s="69"/>
      <c r="B23" s="30"/>
      <c r="C23" s="30"/>
      <c r="D23" s="30"/>
      <c r="E23" s="30"/>
      <c r="F23" s="30"/>
      <c r="G23" s="30"/>
      <c r="H23" s="30"/>
      <c r="I23" s="30"/>
      <c r="J23" s="30"/>
      <c r="K23" s="30"/>
      <c r="L23" s="30"/>
      <c r="M23" s="30"/>
      <c r="N23" s="30"/>
      <c r="O23" s="30"/>
      <c r="P23" s="30"/>
    </row>
    <row r="24" spans="1:16" ht="15.75" hidden="1">
      <c r="A24" s="76" t="s">
        <v>369</v>
      </c>
      <c r="B24" s="30"/>
      <c r="C24" s="30"/>
      <c r="D24" s="30"/>
      <c r="E24" s="30"/>
      <c r="F24" s="30"/>
      <c r="G24" s="30"/>
      <c r="H24" s="30"/>
      <c r="I24" s="30"/>
      <c r="J24" s="30"/>
      <c r="K24" s="30"/>
      <c r="L24" s="30"/>
      <c r="M24" s="30"/>
      <c r="N24" s="30"/>
      <c r="O24" s="30"/>
      <c r="P24" s="30"/>
    </row>
    <row r="25" spans="1:16" ht="15.75" hidden="1">
      <c r="A25" s="77" t="s">
        <v>251</v>
      </c>
      <c r="B25" s="30"/>
      <c r="C25" s="30"/>
      <c r="D25" s="30"/>
      <c r="E25" s="30"/>
      <c r="F25" s="30"/>
      <c r="G25" s="30"/>
      <c r="H25" s="30"/>
      <c r="I25" s="30"/>
      <c r="J25" s="30"/>
      <c r="K25" s="30"/>
      <c r="L25" s="30"/>
      <c r="M25" s="30"/>
      <c r="N25" s="30"/>
      <c r="O25" s="30"/>
      <c r="P25" s="30"/>
    </row>
    <row r="26" spans="1:16" ht="15.75" hidden="1">
      <c r="A26" s="77" t="s">
        <v>252</v>
      </c>
      <c r="B26" s="30"/>
      <c r="C26" s="30"/>
      <c r="D26" s="30"/>
      <c r="E26" s="30"/>
      <c r="F26" s="30"/>
      <c r="G26" s="30"/>
      <c r="H26" s="30"/>
      <c r="I26" s="30"/>
      <c r="J26" s="30"/>
      <c r="K26" s="30"/>
      <c r="L26" s="30"/>
      <c r="M26" s="30"/>
      <c r="N26" s="30"/>
      <c r="O26" s="30"/>
      <c r="P26" s="30"/>
    </row>
    <row r="27" spans="1:16" ht="12.75" hidden="1">
      <c r="A27" s="69"/>
      <c r="B27" s="30"/>
      <c r="C27" s="30"/>
      <c r="D27" s="30"/>
      <c r="E27" s="30"/>
      <c r="F27" s="30"/>
      <c r="G27" s="30"/>
      <c r="H27" s="30"/>
      <c r="I27" s="30"/>
      <c r="J27" s="30"/>
      <c r="K27" s="30"/>
      <c r="L27" s="30"/>
      <c r="M27" s="30"/>
      <c r="N27" s="30"/>
      <c r="O27" s="30"/>
      <c r="P27" s="30"/>
    </row>
    <row r="28" spans="1:16" ht="12.75">
      <c r="A28" s="69"/>
      <c r="B28" s="30"/>
      <c r="C28" s="30"/>
      <c r="D28" s="30"/>
      <c r="E28" s="30"/>
      <c r="F28" s="30"/>
      <c r="G28" s="30"/>
      <c r="H28" s="30"/>
      <c r="I28" s="30"/>
      <c r="J28" s="30"/>
      <c r="K28" s="30"/>
      <c r="L28" s="30"/>
      <c r="M28" s="30"/>
      <c r="N28" s="30"/>
      <c r="O28" s="30"/>
      <c r="P28" s="30"/>
    </row>
    <row r="29" spans="1:16" ht="12.75">
      <c r="A29" s="69"/>
      <c r="B29" s="30"/>
      <c r="C29" s="30"/>
      <c r="D29" s="30"/>
      <c r="E29" s="30"/>
      <c r="F29" s="30"/>
      <c r="G29" s="30"/>
      <c r="H29" s="30"/>
      <c r="I29" s="30"/>
      <c r="J29" s="30"/>
      <c r="K29" s="30"/>
      <c r="L29" s="30"/>
      <c r="M29" s="30"/>
      <c r="N29" s="30"/>
      <c r="O29" s="30"/>
      <c r="P29" s="30"/>
    </row>
    <row r="30" spans="1:16" ht="12.75">
      <c r="A30" s="69"/>
      <c r="B30" s="30"/>
      <c r="C30" s="30"/>
      <c r="D30" s="30"/>
      <c r="E30" s="30"/>
      <c r="F30" s="30"/>
      <c r="G30" s="30"/>
      <c r="H30" s="30"/>
      <c r="I30" s="30"/>
      <c r="J30" s="30"/>
      <c r="K30" s="30"/>
      <c r="L30" s="30"/>
      <c r="M30" s="30"/>
      <c r="N30" s="30"/>
      <c r="O30" s="30"/>
      <c r="P30" s="30"/>
    </row>
    <row r="31" spans="1:16" ht="15.75" customHeight="1">
      <c r="A31" s="69"/>
      <c r="B31" s="30"/>
      <c r="C31" s="30"/>
      <c r="D31" s="30"/>
      <c r="E31" s="30"/>
      <c r="F31" s="30"/>
      <c r="G31" s="30"/>
      <c r="H31" s="30"/>
      <c r="I31" s="30"/>
      <c r="J31" s="30"/>
      <c r="K31" s="30"/>
      <c r="L31" s="30"/>
      <c r="M31" s="30"/>
      <c r="N31" s="30"/>
      <c r="O31" s="30"/>
      <c r="P31" s="30"/>
    </row>
    <row r="32" spans="1:16" ht="15.75" customHeight="1">
      <c r="A32" s="69"/>
      <c r="B32" s="30"/>
      <c r="C32" s="30"/>
      <c r="D32" s="30"/>
      <c r="E32" s="30"/>
      <c r="F32" s="30"/>
      <c r="G32" s="30"/>
      <c r="H32" s="30"/>
      <c r="I32" s="30"/>
      <c r="J32" s="30"/>
      <c r="K32" s="30"/>
      <c r="L32" s="30"/>
      <c r="M32" s="30"/>
      <c r="N32" s="30"/>
      <c r="O32" s="30"/>
      <c r="P32" s="30"/>
    </row>
    <row r="33" spans="1:16" ht="15.75" customHeight="1">
      <c r="A33" s="69"/>
      <c r="B33" s="30"/>
      <c r="C33" s="30"/>
      <c r="D33" s="30"/>
      <c r="E33" s="30"/>
      <c r="F33" s="30"/>
      <c r="G33" s="30"/>
      <c r="H33" s="30"/>
      <c r="I33" s="30"/>
      <c r="J33" s="30"/>
      <c r="K33" s="30"/>
      <c r="L33" s="30"/>
      <c r="M33" s="30"/>
      <c r="N33" s="30"/>
      <c r="O33" s="30"/>
      <c r="P33" s="30"/>
    </row>
    <row r="34" spans="1:16" ht="15.75" customHeight="1">
      <c r="A34" s="69"/>
      <c r="B34" s="30"/>
      <c r="C34" s="30"/>
      <c r="D34" s="30"/>
      <c r="E34" s="30"/>
      <c r="F34" s="30"/>
      <c r="G34" s="30"/>
      <c r="H34" s="30"/>
      <c r="I34" s="30"/>
      <c r="J34" s="30"/>
      <c r="K34" s="30"/>
      <c r="L34" s="30"/>
      <c r="M34" s="30"/>
      <c r="N34" s="30"/>
      <c r="O34" s="30"/>
      <c r="P34" s="30"/>
    </row>
    <row r="35" spans="1:16" ht="15.75" customHeight="1">
      <c r="A35" s="69"/>
      <c r="B35" s="30"/>
      <c r="C35" s="30"/>
      <c r="D35" s="30"/>
      <c r="E35" s="30"/>
      <c r="F35" s="30"/>
      <c r="G35" s="30"/>
      <c r="H35" s="30"/>
      <c r="I35" s="30"/>
      <c r="J35" s="30"/>
      <c r="K35" s="30"/>
      <c r="L35" s="30"/>
      <c r="M35" s="30"/>
      <c r="N35" s="30"/>
      <c r="O35" s="30"/>
      <c r="P35" s="30"/>
    </row>
    <row r="36" spans="1:16" ht="15.75" customHeight="1">
      <c r="A36" s="69"/>
      <c r="B36" s="30"/>
      <c r="C36" s="30"/>
      <c r="D36" s="30"/>
      <c r="E36" s="30"/>
      <c r="F36" s="30"/>
      <c r="G36" s="30"/>
      <c r="H36" s="30"/>
      <c r="I36" s="30"/>
      <c r="J36" s="30"/>
      <c r="K36" s="30"/>
      <c r="L36" s="30"/>
      <c r="M36" s="30"/>
      <c r="N36" s="30"/>
      <c r="O36" s="30"/>
      <c r="P36" s="30"/>
    </row>
    <row r="37" spans="1:16" ht="15.75" customHeight="1">
      <c r="A37" s="69"/>
      <c r="B37" s="30"/>
      <c r="C37" s="30"/>
      <c r="D37" s="30"/>
      <c r="E37" s="30"/>
      <c r="F37" s="30"/>
      <c r="G37" s="30"/>
      <c r="H37" s="30"/>
      <c r="I37" s="30"/>
      <c r="J37" s="30"/>
      <c r="K37" s="30"/>
      <c r="L37" s="30"/>
      <c r="M37" s="30"/>
      <c r="N37" s="30"/>
      <c r="O37" s="30"/>
      <c r="P37" s="30"/>
    </row>
    <row r="38" spans="1:16" ht="15.75" customHeight="1">
      <c r="A38" s="69"/>
      <c r="B38" s="30"/>
      <c r="C38" s="30"/>
      <c r="D38" s="30"/>
      <c r="E38" s="30"/>
      <c r="F38" s="30"/>
      <c r="G38" s="30"/>
      <c r="H38" s="30"/>
      <c r="I38" s="30"/>
      <c r="J38" s="30"/>
      <c r="K38" s="30"/>
      <c r="L38" s="30"/>
      <c r="M38" s="30"/>
      <c r="N38" s="30"/>
      <c r="O38" s="30"/>
      <c r="P38" s="30"/>
    </row>
    <row r="39" spans="1:16" ht="15.75" customHeight="1">
      <c r="A39" s="69"/>
      <c r="B39" s="30"/>
      <c r="C39" s="30"/>
      <c r="D39" s="30"/>
      <c r="E39" s="30"/>
      <c r="F39" s="30"/>
      <c r="G39" s="30"/>
      <c r="H39" s="30"/>
      <c r="I39" s="30"/>
      <c r="J39" s="30"/>
      <c r="K39" s="30"/>
      <c r="L39" s="30"/>
      <c r="M39" s="30"/>
      <c r="N39" s="30"/>
      <c r="O39" s="30"/>
      <c r="P39" s="30"/>
    </row>
    <row r="40" spans="1:16" ht="15.75" customHeight="1">
      <c r="A40" s="69"/>
      <c r="B40" s="30"/>
      <c r="C40" s="30"/>
      <c r="D40" s="30"/>
      <c r="E40" s="30"/>
      <c r="F40" s="30"/>
      <c r="G40" s="30"/>
      <c r="H40" s="30"/>
      <c r="I40" s="30"/>
      <c r="J40" s="30"/>
      <c r="K40" s="30"/>
      <c r="L40" s="30"/>
      <c r="M40" s="30"/>
      <c r="N40" s="30"/>
      <c r="O40" s="30"/>
      <c r="P40" s="30"/>
    </row>
    <row r="41" spans="1:16" ht="15.75" customHeight="1">
      <c r="A41" s="69"/>
      <c r="B41" s="30"/>
      <c r="C41" s="30"/>
      <c r="D41" s="30"/>
      <c r="E41" s="30"/>
      <c r="F41" s="30"/>
      <c r="G41" s="30"/>
      <c r="H41" s="30"/>
      <c r="I41" s="30"/>
      <c r="J41" s="30"/>
      <c r="K41" s="30"/>
      <c r="L41" s="30"/>
      <c r="M41" s="30"/>
      <c r="N41" s="30"/>
      <c r="O41" s="30"/>
      <c r="P41" s="30"/>
    </row>
    <row r="42" spans="1:16" ht="15.75" customHeight="1">
      <c r="A42" s="69"/>
      <c r="B42" s="30"/>
      <c r="C42" s="30"/>
      <c r="D42" s="30"/>
      <c r="E42" s="30"/>
      <c r="F42" s="30"/>
      <c r="G42" s="30"/>
      <c r="H42" s="30"/>
      <c r="I42" s="30"/>
      <c r="J42" s="30"/>
      <c r="K42" s="30"/>
      <c r="L42" s="30"/>
      <c r="M42" s="30"/>
      <c r="N42" s="30"/>
      <c r="O42" s="30"/>
      <c r="P42" s="30"/>
    </row>
    <row r="43" spans="1:16" ht="15.75" customHeight="1">
      <c r="A43" s="69"/>
      <c r="B43" s="30"/>
      <c r="C43" s="30"/>
      <c r="D43" s="30"/>
      <c r="E43" s="30"/>
      <c r="F43" s="30"/>
      <c r="G43" s="30"/>
      <c r="H43" s="30"/>
      <c r="I43" s="30"/>
      <c r="J43" s="30"/>
      <c r="K43" s="30"/>
      <c r="L43" s="30"/>
      <c r="M43" s="30"/>
      <c r="N43" s="30"/>
      <c r="O43" s="30"/>
      <c r="P43" s="30"/>
    </row>
    <row r="44" spans="1:16" ht="15.75" customHeight="1">
      <c r="A44" s="69"/>
      <c r="B44" s="30"/>
      <c r="C44" s="30"/>
      <c r="D44" s="30"/>
      <c r="E44" s="30"/>
      <c r="F44" s="30"/>
      <c r="G44" s="30"/>
      <c r="H44" s="30"/>
      <c r="I44" s="30"/>
      <c r="J44" s="30"/>
      <c r="K44" s="30"/>
      <c r="L44" s="30"/>
      <c r="M44" s="30"/>
      <c r="N44" s="30"/>
      <c r="O44" s="30"/>
      <c r="P44" s="30"/>
    </row>
    <row r="45" spans="1:16" ht="15.75" customHeight="1">
      <c r="A45" s="69"/>
      <c r="B45" s="30"/>
      <c r="C45" s="30"/>
      <c r="D45" s="30"/>
      <c r="E45" s="30"/>
      <c r="F45" s="30"/>
      <c r="G45" s="30"/>
      <c r="H45" s="30"/>
      <c r="I45" s="30"/>
      <c r="J45" s="30"/>
      <c r="K45" s="30"/>
      <c r="L45" s="30"/>
      <c r="M45" s="30"/>
      <c r="N45" s="30"/>
      <c r="O45" s="30"/>
      <c r="P45" s="30"/>
    </row>
    <row r="46" spans="1:16" ht="15.75" customHeight="1">
      <c r="A46" s="69"/>
      <c r="B46" s="30"/>
      <c r="C46" s="30"/>
      <c r="D46" s="30"/>
      <c r="E46" s="30"/>
      <c r="F46" s="30"/>
      <c r="G46" s="30"/>
      <c r="H46" s="30"/>
      <c r="I46" s="30"/>
      <c r="J46" s="30"/>
      <c r="K46" s="30"/>
      <c r="L46" s="30"/>
      <c r="M46" s="30"/>
      <c r="N46" s="30"/>
      <c r="O46" s="30"/>
      <c r="P46" s="30"/>
    </row>
    <row r="47" spans="1:16" ht="15.75" customHeight="1">
      <c r="A47" s="69"/>
      <c r="B47" s="30"/>
      <c r="C47" s="30"/>
      <c r="D47" s="30"/>
      <c r="E47" s="30"/>
      <c r="F47" s="30"/>
      <c r="G47" s="30"/>
      <c r="H47" s="30"/>
      <c r="I47" s="30"/>
      <c r="J47" s="30"/>
      <c r="K47" s="30"/>
      <c r="L47" s="30"/>
      <c r="M47" s="30"/>
      <c r="N47" s="30"/>
      <c r="O47" s="30"/>
      <c r="P47" s="30"/>
    </row>
    <row r="48" spans="1:16" ht="15.75" customHeight="1">
      <c r="A48" s="69"/>
      <c r="B48" s="30"/>
      <c r="C48" s="30"/>
      <c r="D48" s="30"/>
      <c r="E48" s="30"/>
      <c r="F48" s="30"/>
      <c r="G48" s="30"/>
      <c r="H48" s="30"/>
      <c r="I48" s="30"/>
      <c r="J48" s="30"/>
      <c r="K48" s="30"/>
      <c r="L48" s="30"/>
      <c r="M48" s="30"/>
      <c r="N48" s="30"/>
      <c r="O48" s="30"/>
      <c r="P48" s="30"/>
    </row>
    <row r="49" spans="1:16" ht="15.75" customHeight="1">
      <c r="A49" s="69"/>
      <c r="B49" s="30"/>
      <c r="C49" s="30"/>
      <c r="D49" s="30"/>
      <c r="E49" s="30"/>
      <c r="F49" s="30"/>
      <c r="G49" s="30"/>
      <c r="H49" s="30"/>
      <c r="I49" s="30"/>
      <c r="J49" s="30"/>
      <c r="K49" s="30"/>
      <c r="L49" s="30"/>
      <c r="M49" s="30"/>
      <c r="N49" s="30"/>
      <c r="O49" s="30"/>
      <c r="P49" s="30"/>
    </row>
    <row r="50" spans="1:16" ht="15.75" customHeight="1">
      <c r="A50" s="69"/>
      <c r="B50" s="30"/>
      <c r="C50" s="30"/>
      <c r="D50" s="30"/>
      <c r="E50" s="30"/>
      <c r="F50" s="30"/>
      <c r="G50" s="30"/>
      <c r="H50" s="30"/>
      <c r="I50" s="30"/>
      <c r="J50" s="30"/>
      <c r="K50" s="30"/>
      <c r="L50" s="30"/>
      <c r="M50" s="30"/>
      <c r="N50" s="30"/>
      <c r="O50" s="30"/>
      <c r="P50" s="30"/>
    </row>
    <row r="51" spans="1:16" ht="15.75" customHeight="1">
      <c r="A51" s="69"/>
      <c r="B51" s="30"/>
      <c r="C51" s="30"/>
      <c r="D51" s="30"/>
      <c r="E51" s="30"/>
      <c r="F51" s="30"/>
      <c r="G51" s="30"/>
      <c r="H51" s="30"/>
      <c r="I51" s="30"/>
      <c r="J51" s="30"/>
      <c r="K51" s="30"/>
      <c r="L51" s="30"/>
      <c r="M51" s="30"/>
      <c r="N51" s="30"/>
      <c r="O51" s="30"/>
      <c r="P51" s="30"/>
    </row>
    <row r="52" spans="1:16" ht="15.75" customHeight="1">
      <c r="A52" s="69"/>
      <c r="B52" s="30"/>
      <c r="C52" s="30"/>
      <c r="D52" s="30"/>
      <c r="E52" s="30"/>
      <c r="F52" s="30"/>
      <c r="G52" s="30"/>
      <c r="H52" s="30"/>
      <c r="I52" s="30"/>
      <c r="J52" s="30"/>
      <c r="K52" s="30"/>
      <c r="L52" s="30"/>
      <c r="M52" s="30"/>
      <c r="N52" s="30"/>
      <c r="O52" s="30"/>
      <c r="P52" s="30"/>
    </row>
    <row r="53" spans="1:16" ht="15.75" customHeight="1">
      <c r="A53" s="69"/>
      <c r="B53" s="30"/>
      <c r="C53" s="30"/>
      <c r="D53" s="30"/>
      <c r="E53" s="30"/>
      <c r="F53" s="30"/>
      <c r="G53" s="30"/>
      <c r="H53" s="30"/>
      <c r="I53" s="30"/>
      <c r="J53" s="30"/>
      <c r="K53" s="30"/>
      <c r="L53" s="30"/>
      <c r="M53" s="30"/>
      <c r="N53" s="30"/>
      <c r="O53" s="30"/>
      <c r="P53" s="30"/>
    </row>
    <row r="54" spans="1:16" ht="15.75" customHeight="1">
      <c r="A54" s="69"/>
      <c r="B54" s="30"/>
      <c r="C54" s="30"/>
      <c r="D54" s="30"/>
      <c r="E54" s="30"/>
      <c r="F54" s="30"/>
      <c r="G54" s="30"/>
      <c r="H54" s="30"/>
      <c r="I54" s="30"/>
      <c r="J54" s="30"/>
      <c r="K54" s="30"/>
      <c r="L54" s="30"/>
      <c r="M54" s="30"/>
      <c r="N54" s="30"/>
      <c r="O54" s="30"/>
      <c r="P54" s="30"/>
    </row>
    <row r="55" spans="1:16" ht="15.75" customHeight="1">
      <c r="A55" s="69"/>
      <c r="B55" s="30"/>
      <c r="C55" s="30"/>
      <c r="D55" s="30"/>
      <c r="E55" s="30"/>
      <c r="F55" s="30"/>
      <c r="G55" s="30"/>
      <c r="H55" s="30"/>
      <c r="I55" s="30"/>
      <c r="J55" s="30"/>
      <c r="K55" s="30"/>
      <c r="L55" s="30"/>
      <c r="M55" s="30"/>
      <c r="N55" s="30"/>
      <c r="O55" s="30"/>
      <c r="P55" s="30"/>
    </row>
    <row r="56" spans="1:16" ht="15.75" customHeight="1">
      <c r="A56" s="69"/>
      <c r="B56" s="30"/>
      <c r="C56" s="30"/>
      <c r="D56" s="30"/>
      <c r="E56" s="30"/>
      <c r="F56" s="30"/>
      <c r="G56" s="30"/>
      <c r="H56" s="30"/>
      <c r="I56" s="30"/>
      <c r="J56" s="30"/>
      <c r="K56" s="30"/>
      <c r="L56" s="30"/>
      <c r="M56" s="30"/>
      <c r="N56" s="30"/>
      <c r="O56" s="30"/>
      <c r="P56" s="30"/>
    </row>
    <row r="57" spans="1:16" ht="15.75" customHeight="1">
      <c r="A57" s="69"/>
      <c r="B57" s="30"/>
      <c r="C57" s="30"/>
      <c r="D57" s="30"/>
      <c r="E57" s="30"/>
      <c r="F57" s="30"/>
      <c r="G57" s="30"/>
      <c r="H57" s="30"/>
      <c r="I57" s="30"/>
      <c r="J57" s="30"/>
      <c r="K57" s="30"/>
      <c r="L57" s="30"/>
      <c r="M57" s="30"/>
      <c r="N57" s="30"/>
      <c r="O57" s="30"/>
      <c r="P57" s="30"/>
    </row>
    <row r="58" spans="1:16" ht="15.75" customHeight="1">
      <c r="A58" s="69"/>
      <c r="B58" s="30"/>
      <c r="C58" s="30"/>
      <c r="D58" s="30"/>
      <c r="E58" s="30"/>
      <c r="F58" s="30"/>
      <c r="G58" s="30"/>
      <c r="H58" s="30"/>
      <c r="I58" s="30"/>
      <c r="J58" s="30"/>
      <c r="K58" s="30"/>
      <c r="L58" s="30"/>
      <c r="M58" s="30"/>
      <c r="N58" s="30"/>
      <c r="O58" s="30"/>
      <c r="P58" s="30"/>
    </row>
    <row r="59" spans="1:16" ht="15.75" customHeight="1">
      <c r="A59" s="69"/>
      <c r="B59" s="30"/>
      <c r="C59" s="30"/>
      <c r="D59" s="30"/>
      <c r="E59" s="30"/>
      <c r="F59" s="30"/>
      <c r="G59" s="30"/>
      <c r="H59" s="30"/>
      <c r="I59" s="30"/>
      <c r="J59" s="30"/>
      <c r="K59" s="30"/>
      <c r="L59" s="30"/>
      <c r="M59" s="30"/>
      <c r="N59" s="30"/>
      <c r="O59" s="30"/>
      <c r="P59" s="30"/>
    </row>
    <row r="60" spans="1:16" ht="15.75" customHeight="1">
      <c r="A60" s="69"/>
      <c r="B60" s="30"/>
      <c r="C60" s="30"/>
      <c r="D60" s="30"/>
      <c r="E60" s="30"/>
      <c r="F60" s="30"/>
      <c r="G60" s="30"/>
      <c r="H60" s="30"/>
      <c r="I60" s="30"/>
      <c r="J60" s="30"/>
      <c r="K60" s="30"/>
      <c r="L60" s="30"/>
      <c r="M60" s="30"/>
      <c r="N60" s="30"/>
      <c r="O60" s="30"/>
      <c r="P60" s="30"/>
    </row>
    <row r="61" spans="1:16" ht="15.75" customHeight="1">
      <c r="A61" s="69"/>
      <c r="B61" s="30"/>
      <c r="C61" s="30"/>
      <c r="D61" s="30"/>
      <c r="E61" s="30"/>
      <c r="F61" s="30"/>
      <c r="G61" s="30"/>
      <c r="H61" s="30"/>
      <c r="I61" s="30"/>
      <c r="J61" s="30"/>
      <c r="K61" s="30"/>
      <c r="L61" s="30"/>
      <c r="M61" s="30"/>
      <c r="N61" s="30"/>
      <c r="O61" s="30"/>
      <c r="P61" s="30"/>
    </row>
    <row r="62" spans="1:16" ht="15.75" customHeight="1">
      <c r="A62" s="69"/>
      <c r="B62" s="30"/>
      <c r="C62" s="30"/>
      <c r="D62" s="30"/>
      <c r="E62" s="30"/>
      <c r="F62" s="30"/>
      <c r="G62" s="30"/>
      <c r="H62" s="30"/>
      <c r="I62" s="30"/>
      <c r="J62" s="30"/>
      <c r="K62" s="30"/>
      <c r="L62" s="30"/>
      <c r="M62" s="30"/>
      <c r="N62" s="30"/>
      <c r="O62" s="30"/>
      <c r="P62" s="30"/>
    </row>
    <row r="63" spans="1:16" ht="15.75" customHeight="1">
      <c r="A63" s="69"/>
      <c r="B63" s="30"/>
      <c r="C63" s="30"/>
      <c r="D63" s="30"/>
      <c r="E63" s="30"/>
      <c r="F63" s="30"/>
      <c r="G63" s="30"/>
      <c r="H63" s="30"/>
      <c r="I63" s="30"/>
      <c r="J63" s="30"/>
      <c r="K63" s="30"/>
      <c r="L63" s="30"/>
      <c r="M63" s="30"/>
      <c r="N63" s="30"/>
      <c r="O63" s="30"/>
      <c r="P63" s="30"/>
    </row>
    <row r="64" spans="1:16" ht="15.75" customHeight="1">
      <c r="A64" s="69"/>
      <c r="B64" s="30"/>
      <c r="C64" s="30"/>
      <c r="D64" s="30"/>
      <c r="E64" s="30"/>
      <c r="F64" s="30"/>
      <c r="G64" s="30"/>
      <c r="H64" s="30"/>
      <c r="I64" s="30"/>
      <c r="J64" s="30"/>
      <c r="K64" s="30"/>
      <c r="L64" s="30"/>
      <c r="M64" s="30"/>
      <c r="N64" s="30"/>
      <c r="O64" s="30"/>
      <c r="P64" s="30"/>
    </row>
    <row r="65" spans="1:16" ht="15.75" customHeight="1">
      <c r="A65" s="69"/>
      <c r="B65" s="30"/>
      <c r="C65" s="30"/>
      <c r="D65" s="30"/>
      <c r="E65" s="30"/>
      <c r="F65" s="30"/>
      <c r="G65" s="30"/>
      <c r="H65" s="30"/>
      <c r="I65" s="30"/>
      <c r="J65" s="30"/>
      <c r="K65" s="30"/>
      <c r="L65" s="30"/>
      <c r="M65" s="30"/>
      <c r="N65" s="30"/>
      <c r="O65" s="30"/>
      <c r="P65" s="30"/>
    </row>
    <row r="66" spans="1:16" ht="15.75" customHeight="1">
      <c r="A66" s="69"/>
      <c r="B66" s="30"/>
      <c r="C66" s="30"/>
      <c r="D66" s="30"/>
      <c r="E66" s="30"/>
      <c r="F66" s="30"/>
      <c r="G66" s="30"/>
      <c r="H66" s="30"/>
      <c r="I66" s="30"/>
      <c r="J66" s="30"/>
      <c r="K66" s="30"/>
      <c r="L66" s="30"/>
      <c r="M66" s="30"/>
      <c r="N66" s="30"/>
      <c r="O66" s="30"/>
      <c r="P66" s="30"/>
    </row>
    <row r="67" spans="1:16" ht="15.75" customHeight="1">
      <c r="A67" s="69"/>
      <c r="B67" s="30"/>
      <c r="C67" s="30"/>
      <c r="D67" s="30"/>
      <c r="E67" s="30"/>
      <c r="F67" s="30"/>
      <c r="G67" s="30"/>
      <c r="H67" s="30"/>
      <c r="I67" s="30"/>
      <c r="J67" s="30"/>
      <c r="K67" s="30"/>
      <c r="L67" s="30"/>
      <c r="M67" s="30"/>
      <c r="N67" s="30"/>
      <c r="O67" s="30"/>
      <c r="P67" s="30"/>
    </row>
    <row r="68" spans="1:16" ht="15.75" customHeight="1">
      <c r="A68" s="69"/>
      <c r="B68" s="30"/>
      <c r="C68" s="30"/>
      <c r="D68" s="30"/>
      <c r="E68" s="30"/>
      <c r="F68" s="30"/>
      <c r="G68" s="30"/>
      <c r="H68" s="30"/>
      <c r="I68" s="30"/>
      <c r="J68" s="30"/>
      <c r="K68" s="30"/>
      <c r="L68" s="30"/>
      <c r="M68" s="30"/>
      <c r="N68" s="30"/>
      <c r="O68" s="30"/>
      <c r="P68" s="30"/>
    </row>
    <row r="69" spans="1:16" ht="15.75" customHeight="1">
      <c r="A69" s="69"/>
      <c r="B69" s="30"/>
      <c r="C69" s="30"/>
      <c r="D69" s="30"/>
      <c r="E69" s="30"/>
      <c r="F69" s="30"/>
      <c r="G69" s="30"/>
      <c r="H69" s="30"/>
      <c r="I69" s="30"/>
      <c r="J69" s="30"/>
      <c r="K69" s="30"/>
      <c r="L69" s="30"/>
      <c r="M69" s="30"/>
      <c r="N69" s="30"/>
      <c r="O69" s="30"/>
      <c r="P69" s="30"/>
    </row>
    <row r="70" spans="1:16" ht="15.75" customHeight="1">
      <c r="A70" s="69"/>
      <c r="B70" s="30"/>
      <c r="C70" s="30"/>
      <c r="D70" s="30"/>
      <c r="E70" s="30"/>
      <c r="F70" s="30"/>
      <c r="G70" s="30"/>
      <c r="H70" s="30"/>
      <c r="I70" s="30"/>
      <c r="J70" s="30"/>
      <c r="K70" s="30"/>
      <c r="L70" s="30"/>
      <c r="M70" s="30"/>
      <c r="N70" s="30"/>
      <c r="O70" s="30"/>
      <c r="P70" s="30"/>
    </row>
    <row r="71" spans="1:16" ht="15.75" customHeight="1">
      <c r="A71" s="69"/>
      <c r="B71" s="30"/>
      <c r="C71" s="30"/>
      <c r="D71" s="30"/>
      <c r="E71" s="30"/>
      <c r="F71" s="30"/>
      <c r="G71" s="30"/>
      <c r="H71" s="30"/>
      <c r="I71" s="30"/>
      <c r="J71" s="30"/>
      <c r="K71" s="30"/>
      <c r="L71" s="30"/>
      <c r="M71" s="30"/>
      <c r="N71" s="30"/>
      <c r="O71" s="30"/>
      <c r="P71" s="30"/>
    </row>
    <row r="72" spans="1:16" ht="15.75" customHeight="1">
      <c r="A72" s="69"/>
      <c r="B72" s="30"/>
      <c r="C72" s="30"/>
      <c r="D72" s="30"/>
      <c r="E72" s="30"/>
      <c r="F72" s="30"/>
      <c r="G72" s="30"/>
      <c r="H72" s="30"/>
      <c r="I72" s="30"/>
      <c r="J72" s="30"/>
      <c r="K72" s="30"/>
      <c r="L72" s="30"/>
      <c r="M72" s="30"/>
      <c r="N72" s="30"/>
      <c r="O72" s="30"/>
      <c r="P72" s="30"/>
    </row>
    <row r="73" spans="1:16" ht="15.75" customHeight="1">
      <c r="A73" s="69"/>
      <c r="B73" s="30"/>
      <c r="C73" s="30"/>
      <c r="D73" s="30"/>
      <c r="E73" s="30"/>
      <c r="F73" s="30"/>
      <c r="G73" s="30"/>
      <c r="H73" s="30"/>
      <c r="I73" s="30"/>
      <c r="J73" s="30"/>
      <c r="K73" s="30"/>
      <c r="L73" s="30"/>
      <c r="M73" s="30"/>
      <c r="N73" s="30"/>
      <c r="O73" s="30"/>
      <c r="P73" s="30"/>
    </row>
    <row r="74" spans="1:16" ht="15.75" customHeight="1">
      <c r="A74" s="69"/>
      <c r="B74" s="30"/>
      <c r="C74" s="30"/>
      <c r="D74" s="30"/>
      <c r="E74" s="30"/>
      <c r="F74" s="30"/>
      <c r="G74" s="30"/>
      <c r="H74" s="30"/>
      <c r="I74" s="30"/>
      <c r="J74" s="30"/>
      <c r="K74" s="30"/>
      <c r="L74" s="30"/>
      <c r="M74" s="30"/>
      <c r="N74" s="30"/>
      <c r="O74" s="30"/>
      <c r="P74" s="30"/>
    </row>
    <row r="75" spans="1:16" ht="15.75" customHeight="1">
      <c r="A75" s="69"/>
      <c r="B75" s="30"/>
      <c r="C75" s="30"/>
      <c r="D75" s="30"/>
      <c r="E75" s="30"/>
      <c r="F75" s="30"/>
      <c r="G75" s="30"/>
      <c r="H75" s="30"/>
      <c r="I75" s="30"/>
      <c r="J75" s="30"/>
      <c r="K75" s="30"/>
      <c r="L75" s="30"/>
      <c r="M75" s="30"/>
      <c r="N75" s="30"/>
      <c r="O75" s="30"/>
      <c r="P75" s="30"/>
    </row>
    <row r="76" spans="1:16" ht="15.75" customHeight="1">
      <c r="A76" s="69"/>
      <c r="B76" s="30"/>
      <c r="C76" s="30"/>
      <c r="D76" s="30"/>
      <c r="E76" s="30"/>
      <c r="F76" s="30"/>
      <c r="G76" s="30"/>
      <c r="H76" s="30"/>
      <c r="I76" s="30"/>
      <c r="J76" s="30"/>
      <c r="K76" s="30"/>
      <c r="L76" s="30"/>
      <c r="M76" s="30"/>
      <c r="N76" s="30"/>
      <c r="O76" s="30"/>
      <c r="P76" s="30"/>
    </row>
    <row r="77" spans="1:16" ht="15.75" customHeight="1">
      <c r="A77" s="69"/>
      <c r="B77" s="30"/>
      <c r="C77" s="30"/>
      <c r="D77" s="30"/>
      <c r="E77" s="30"/>
      <c r="F77" s="30"/>
      <c r="G77" s="30"/>
      <c r="H77" s="30"/>
      <c r="I77" s="30"/>
      <c r="J77" s="30"/>
      <c r="K77" s="30"/>
      <c r="L77" s="30"/>
      <c r="M77" s="30"/>
      <c r="N77" s="30"/>
      <c r="O77" s="30"/>
      <c r="P77" s="30"/>
    </row>
    <row r="78" spans="1:16" ht="15.75" customHeight="1">
      <c r="A78" s="69"/>
      <c r="B78" s="30"/>
      <c r="C78" s="30"/>
      <c r="D78" s="30"/>
      <c r="E78" s="30"/>
      <c r="F78" s="30"/>
      <c r="G78" s="30"/>
      <c r="H78" s="30"/>
      <c r="I78" s="30"/>
      <c r="J78" s="30"/>
      <c r="K78" s="30"/>
      <c r="L78" s="30"/>
      <c r="M78" s="30"/>
      <c r="N78" s="30"/>
      <c r="O78" s="30"/>
      <c r="P78" s="30"/>
    </row>
    <row r="79" spans="1:16" ht="15.75" customHeight="1">
      <c r="A79" s="69"/>
      <c r="B79" s="30"/>
      <c r="C79" s="30"/>
      <c r="D79" s="30"/>
      <c r="E79" s="30"/>
      <c r="F79" s="30"/>
      <c r="G79" s="30"/>
      <c r="H79" s="30"/>
      <c r="I79" s="30"/>
      <c r="J79" s="30"/>
      <c r="K79" s="30"/>
      <c r="L79" s="30"/>
      <c r="M79" s="30"/>
      <c r="N79" s="30"/>
      <c r="O79" s="30"/>
      <c r="P79" s="30"/>
    </row>
    <row r="80" spans="1:16" ht="15.75" customHeight="1">
      <c r="A80" s="69"/>
      <c r="B80" s="30"/>
      <c r="C80" s="30"/>
      <c r="D80" s="30"/>
      <c r="E80" s="30"/>
      <c r="F80" s="30"/>
      <c r="G80" s="30"/>
      <c r="H80" s="30"/>
      <c r="I80" s="30"/>
      <c r="J80" s="30"/>
      <c r="K80" s="30"/>
      <c r="L80" s="30"/>
      <c r="M80" s="30"/>
      <c r="N80" s="30"/>
      <c r="O80" s="30"/>
      <c r="P80" s="30"/>
    </row>
    <row r="81" spans="1:16" ht="15.75" customHeight="1">
      <c r="A81" s="69"/>
      <c r="B81" s="30"/>
      <c r="C81" s="30"/>
      <c r="D81" s="30"/>
      <c r="E81" s="30"/>
      <c r="F81" s="30"/>
      <c r="G81" s="30"/>
      <c r="H81" s="30"/>
      <c r="I81" s="30"/>
      <c r="J81" s="30"/>
      <c r="K81" s="30"/>
      <c r="L81" s="30"/>
      <c r="M81" s="30"/>
      <c r="N81" s="30"/>
      <c r="O81" s="30"/>
      <c r="P81" s="30"/>
    </row>
    <row r="82" spans="1:16" ht="15.75" customHeight="1">
      <c r="A82" s="69"/>
      <c r="B82" s="30"/>
      <c r="C82" s="30"/>
      <c r="D82" s="30"/>
      <c r="E82" s="30"/>
      <c r="F82" s="30"/>
      <c r="G82" s="30"/>
      <c r="H82" s="30"/>
      <c r="I82" s="30"/>
      <c r="J82" s="30"/>
      <c r="K82" s="30"/>
      <c r="L82" s="30"/>
      <c r="M82" s="30"/>
      <c r="N82" s="30"/>
      <c r="O82" s="30"/>
      <c r="P82" s="30"/>
    </row>
    <row r="83" spans="1:16" ht="15.75" customHeight="1">
      <c r="A83" s="69"/>
      <c r="B83" s="30"/>
      <c r="C83" s="30"/>
      <c r="D83" s="30"/>
      <c r="E83" s="30"/>
      <c r="F83" s="30"/>
      <c r="G83" s="30"/>
      <c r="H83" s="30"/>
      <c r="I83" s="30"/>
      <c r="J83" s="30"/>
      <c r="K83" s="30"/>
      <c r="L83" s="30"/>
      <c r="M83" s="30"/>
      <c r="N83" s="30"/>
      <c r="O83" s="30"/>
      <c r="P83" s="30"/>
    </row>
    <row r="84" spans="1:16" ht="15.75" customHeight="1">
      <c r="A84" s="69"/>
      <c r="B84" s="30"/>
      <c r="C84" s="30"/>
      <c r="D84" s="30"/>
      <c r="E84" s="30"/>
      <c r="F84" s="30"/>
      <c r="G84" s="30"/>
      <c r="H84" s="30"/>
      <c r="I84" s="30"/>
      <c r="J84" s="30"/>
      <c r="K84" s="30"/>
      <c r="L84" s="30"/>
      <c r="M84" s="30"/>
      <c r="N84" s="30"/>
      <c r="O84" s="30"/>
      <c r="P84" s="30"/>
    </row>
    <row r="85" spans="1:16" ht="15.75" customHeight="1">
      <c r="A85" s="69"/>
      <c r="B85" s="30"/>
      <c r="C85" s="30"/>
      <c r="D85" s="30"/>
      <c r="E85" s="30"/>
      <c r="F85" s="30"/>
      <c r="G85" s="30"/>
      <c r="H85" s="30"/>
      <c r="I85" s="30"/>
      <c r="J85" s="30"/>
      <c r="K85" s="30"/>
      <c r="L85" s="30"/>
      <c r="M85" s="30"/>
      <c r="N85" s="30"/>
      <c r="O85" s="30"/>
      <c r="P85" s="30"/>
    </row>
    <row r="86" spans="1:16" ht="15.75" customHeight="1">
      <c r="A86" s="69"/>
      <c r="B86" s="30"/>
      <c r="C86" s="30"/>
      <c r="D86" s="30"/>
      <c r="E86" s="30"/>
      <c r="F86" s="30"/>
      <c r="G86" s="30"/>
      <c r="H86" s="30"/>
      <c r="I86" s="30"/>
      <c r="J86" s="30"/>
      <c r="K86" s="30"/>
      <c r="L86" s="30"/>
      <c r="M86" s="30"/>
      <c r="N86" s="30"/>
      <c r="O86" s="30"/>
      <c r="P86" s="30"/>
    </row>
    <row r="87" spans="1:16" ht="15.75" customHeight="1">
      <c r="A87" s="69"/>
      <c r="B87" s="30"/>
      <c r="C87" s="30"/>
      <c r="D87" s="30"/>
      <c r="E87" s="30"/>
      <c r="F87" s="30"/>
      <c r="G87" s="30"/>
      <c r="H87" s="30"/>
      <c r="I87" s="30"/>
      <c r="J87" s="30"/>
      <c r="K87" s="30"/>
      <c r="L87" s="30"/>
      <c r="M87" s="30"/>
      <c r="N87" s="30"/>
      <c r="O87" s="30"/>
      <c r="P87" s="30"/>
    </row>
    <row r="88" spans="1:16" ht="15.75" customHeight="1">
      <c r="A88" s="69"/>
      <c r="B88" s="30"/>
      <c r="C88" s="30"/>
      <c r="D88" s="30"/>
      <c r="E88" s="30"/>
      <c r="F88" s="30"/>
      <c r="G88" s="30"/>
      <c r="H88" s="30"/>
      <c r="I88" s="30"/>
      <c r="J88" s="30"/>
      <c r="K88" s="30"/>
      <c r="L88" s="30"/>
      <c r="M88" s="30"/>
      <c r="N88" s="30"/>
      <c r="O88" s="30"/>
      <c r="P88" s="30"/>
    </row>
    <row r="89" spans="1:16" ht="15.75" customHeight="1">
      <c r="A89" s="69"/>
      <c r="B89" s="30"/>
      <c r="C89" s="30"/>
      <c r="D89" s="30"/>
      <c r="E89" s="30"/>
      <c r="F89" s="30"/>
      <c r="G89" s="30"/>
      <c r="H89" s="30"/>
      <c r="I89" s="30"/>
      <c r="J89" s="30"/>
      <c r="K89" s="30"/>
      <c r="L89" s="30"/>
      <c r="M89" s="30"/>
      <c r="N89" s="30"/>
      <c r="O89" s="30"/>
      <c r="P89" s="30"/>
    </row>
    <row r="90" spans="1:16" ht="15.75" customHeight="1">
      <c r="A90" s="69"/>
      <c r="B90" s="30"/>
      <c r="C90" s="30"/>
      <c r="D90" s="30"/>
      <c r="E90" s="30"/>
      <c r="F90" s="30"/>
      <c r="G90" s="30"/>
      <c r="H90" s="30"/>
      <c r="I90" s="30"/>
      <c r="J90" s="30"/>
      <c r="K90" s="30"/>
      <c r="L90" s="30"/>
      <c r="M90" s="30"/>
      <c r="N90" s="30"/>
      <c r="O90" s="30"/>
      <c r="P90" s="30"/>
    </row>
    <row r="91" spans="1:16" ht="15.75" customHeight="1">
      <c r="A91" s="69"/>
      <c r="B91" s="30"/>
      <c r="C91" s="30"/>
      <c r="D91" s="30"/>
      <c r="E91" s="30"/>
      <c r="F91" s="30"/>
      <c r="G91" s="30"/>
      <c r="H91" s="30"/>
      <c r="I91" s="30"/>
      <c r="J91" s="30"/>
      <c r="K91" s="30"/>
      <c r="L91" s="30"/>
      <c r="M91" s="30"/>
      <c r="N91" s="30"/>
      <c r="O91" s="30"/>
      <c r="P91" s="30"/>
    </row>
    <row r="92" spans="1:16" ht="15.75" customHeight="1">
      <c r="A92" s="69"/>
      <c r="B92" s="30"/>
      <c r="C92" s="30"/>
      <c r="D92" s="30"/>
      <c r="E92" s="30"/>
      <c r="F92" s="30"/>
      <c r="G92" s="30"/>
      <c r="H92" s="30"/>
      <c r="I92" s="30"/>
      <c r="J92" s="30"/>
      <c r="K92" s="30"/>
      <c r="L92" s="30"/>
      <c r="M92" s="30"/>
      <c r="N92" s="30"/>
      <c r="O92" s="30"/>
      <c r="P92" s="30"/>
    </row>
    <row r="93" spans="1:16" ht="15.75" customHeight="1">
      <c r="A93" s="69"/>
      <c r="B93" s="30"/>
      <c r="C93" s="30"/>
      <c r="D93" s="30"/>
      <c r="E93" s="30"/>
      <c r="F93" s="30"/>
      <c r="G93" s="30"/>
      <c r="H93" s="30"/>
      <c r="I93" s="30"/>
      <c r="J93" s="30"/>
      <c r="K93" s="30"/>
      <c r="L93" s="30"/>
      <c r="M93" s="30"/>
      <c r="N93" s="30"/>
      <c r="O93" s="30"/>
      <c r="P93" s="30"/>
    </row>
    <row r="94" spans="1:16" ht="15.75" customHeight="1">
      <c r="A94" s="69"/>
      <c r="B94" s="30"/>
      <c r="C94" s="30"/>
      <c r="D94" s="30"/>
      <c r="E94" s="30"/>
      <c r="F94" s="30"/>
      <c r="G94" s="30"/>
      <c r="H94" s="30"/>
      <c r="I94" s="30"/>
      <c r="J94" s="30"/>
      <c r="K94" s="30"/>
      <c r="L94" s="30"/>
      <c r="M94" s="30"/>
      <c r="N94" s="30"/>
      <c r="O94" s="30"/>
      <c r="P94" s="30"/>
    </row>
    <row r="95" spans="1:16" ht="15.75" customHeight="1">
      <c r="A95" s="69"/>
      <c r="B95" s="30"/>
      <c r="C95" s="30"/>
      <c r="D95" s="30"/>
      <c r="E95" s="30"/>
      <c r="F95" s="30"/>
      <c r="G95" s="30"/>
      <c r="H95" s="30"/>
      <c r="I95" s="30"/>
      <c r="J95" s="30"/>
      <c r="K95" s="30"/>
      <c r="L95" s="30"/>
      <c r="M95" s="30"/>
      <c r="N95" s="30"/>
      <c r="O95" s="30"/>
      <c r="P95" s="30"/>
    </row>
    <row r="96" spans="1:16" ht="15.75" customHeight="1">
      <c r="A96" s="69"/>
      <c r="B96" s="30"/>
      <c r="C96" s="30"/>
      <c r="D96" s="30"/>
      <c r="E96" s="30"/>
      <c r="F96" s="30"/>
      <c r="G96" s="30"/>
      <c r="H96" s="30"/>
      <c r="I96" s="30"/>
      <c r="J96" s="30"/>
      <c r="K96" s="30"/>
      <c r="L96" s="30"/>
      <c r="M96" s="30"/>
      <c r="N96" s="30"/>
      <c r="O96" s="30"/>
      <c r="P96" s="30"/>
    </row>
    <row r="97" spans="1:16" ht="15.75" customHeight="1">
      <c r="A97" s="69"/>
      <c r="B97" s="30"/>
      <c r="C97" s="30"/>
      <c r="D97" s="30"/>
      <c r="E97" s="30"/>
      <c r="F97" s="30"/>
      <c r="G97" s="30"/>
      <c r="H97" s="30"/>
      <c r="I97" s="30"/>
      <c r="J97" s="30"/>
      <c r="K97" s="30"/>
      <c r="L97" s="30"/>
      <c r="M97" s="30"/>
      <c r="N97" s="30"/>
      <c r="O97" s="30"/>
      <c r="P97" s="30"/>
    </row>
    <row r="98" spans="1:16" ht="15.75" customHeight="1">
      <c r="A98" s="69"/>
      <c r="B98" s="30"/>
      <c r="C98" s="30"/>
      <c r="D98" s="30"/>
      <c r="E98" s="30"/>
      <c r="F98" s="30"/>
      <c r="G98" s="30"/>
      <c r="H98" s="30"/>
      <c r="I98" s="30"/>
      <c r="J98" s="30"/>
      <c r="K98" s="30"/>
      <c r="L98" s="30"/>
      <c r="M98" s="30"/>
      <c r="N98" s="30"/>
      <c r="O98" s="30"/>
      <c r="P98" s="30"/>
    </row>
    <row r="99" spans="1:16" ht="15.75" customHeight="1">
      <c r="A99" s="69"/>
      <c r="B99" s="30"/>
      <c r="C99" s="30"/>
      <c r="D99" s="30"/>
      <c r="E99" s="30"/>
      <c r="F99" s="30"/>
      <c r="G99" s="30"/>
      <c r="H99" s="30"/>
      <c r="I99" s="30"/>
      <c r="J99" s="30"/>
      <c r="K99" s="30"/>
      <c r="L99" s="30"/>
      <c r="M99" s="30"/>
      <c r="N99" s="30"/>
      <c r="O99" s="30"/>
      <c r="P99" s="30"/>
    </row>
    <row r="100" spans="1:16" ht="15.75" customHeight="1">
      <c r="A100" s="69"/>
      <c r="B100" s="30"/>
      <c r="C100" s="30"/>
      <c r="D100" s="30"/>
      <c r="E100" s="30"/>
      <c r="F100" s="30"/>
      <c r="G100" s="30"/>
      <c r="H100" s="30"/>
      <c r="I100" s="30"/>
      <c r="J100" s="30"/>
      <c r="K100" s="30"/>
      <c r="L100" s="30"/>
      <c r="M100" s="30"/>
      <c r="N100" s="30"/>
      <c r="O100" s="30"/>
      <c r="P100" s="30"/>
    </row>
    <row r="101" spans="1:16" ht="15.75" customHeight="1">
      <c r="A101" s="69"/>
      <c r="B101" s="30"/>
      <c r="C101" s="30"/>
      <c r="D101" s="30"/>
      <c r="E101" s="30"/>
      <c r="F101" s="30"/>
      <c r="G101" s="30"/>
      <c r="H101" s="30"/>
      <c r="I101" s="30"/>
      <c r="J101" s="30"/>
      <c r="K101" s="30"/>
      <c r="L101" s="30"/>
      <c r="M101" s="30"/>
      <c r="N101" s="30"/>
      <c r="O101" s="30"/>
      <c r="P101" s="30"/>
    </row>
    <row r="102" spans="1:16" ht="15.75" customHeight="1">
      <c r="A102" s="69"/>
      <c r="B102" s="30"/>
      <c r="C102" s="30"/>
      <c r="D102" s="30"/>
      <c r="E102" s="30"/>
      <c r="F102" s="30"/>
      <c r="G102" s="30"/>
      <c r="H102" s="30"/>
      <c r="I102" s="30"/>
      <c r="J102" s="30"/>
      <c r="K102" s="30"/>
      <c r="L102" s="30"/>
      <c r="M102" s="30"/>
      <c r="N102" s="30"/>
      <c r="O102" s="30"/>
      <c r="P102" s="30"/>
    </row>
    <row r="103" spans="1:16" ht="15.75" customHeight="1">
      <c r="A103" s="69"/>
      <c r="B103" s="30"/>
      <c r="C103" s="30"/>
      <c r="D103" s="30"/>
      <c r="E103" s="30"/>
      <c r="F103" s="30"/>
      <c r="G103" s="30"/>
      <c r="H103" s="30"/>
      <c r="I103" s="30"/>
      <c r="J103" s="30"/>
      <c r="K103" s="30"/>
      <c r="L103" s="30"/>
      <c r="M103" s="30"/>
      <c r="N103" s="30"/>
      <c r="O103" s="30"/>
      <c r="P103" s="30"/>
    </row>
    <row r="104" spans="1:16" ht="15.75" customHeight="1">
      <c r="A104" s="69"/>
      <c r="B104" s="30"/>
      <c r="C104" s="30"/>
      <c r="D104" s="30"/>
      <c r="E104" s="30"/>
      <c r="F104" s="30"/>
      <c r="G104" s="30"/>
      <c r="H104" s="30"/>
      <c r="I104" s="30"/>
      <c r="J104" s="30"/>
      <c r="K104" s="30"/>
      <c r="L104" s="30"/>
      <c r="M104" s="30"/>
      <c r="N104" s="30"/>
      <c r="O104" s="30"/>
      <c r="P104" s="30"/>
    </row>
    <row r="105" spans="1:16" ht="15.75" customHeight="1">
      <c r="A105" s="69"/>
      <c r="B105" s="30"/>
      <c r="C105" s="30"/>
      <c r="D105" s="30"/>
      <c r="E105" s="30"/>
      <c r="F105" s="30"/>
      <c r="G105" s="30"/>
      <c r="H105" s="30"/>
      <c r="I105" s="30"/>
      <c r="J105" s="30"/>
      <c r="K105" s="30"/>
      <c r="L105" s="30"/>
      <c r="M105" s="30"/>
      <c r="N105" s="30"/>
      <c r="O105" s="30"/>
      <c r="P105" s="30"/>
    </row>
    <row r="106" spans="1:16" ht="15.75" customHeight="1">
      <c r="A106" s="69"/>
      <c r="B106" s="30"/>
      <c r="C106" s="30"/>
      <c r="D106" s="30"/>
      <c r="E106" s="30"/>
      <c r="F106" s="30"/>
      <c r="G106" s="30"/>
      <c r="H106" s="30"/>
      <c r="I106" s="30"/>
      <c r="J106" s="30"/>
      <c r="K106" s="30"/>
      <c r="L106" s="30"/>
      <c r="M106" s="30"/>
      <c r="N106" s="30"/>
      <c r="O106" s="30"/>
      <c r="P106" s="30"/>
    </row>
    <row r="107" spans="1:16" ht="15.75" customHeight="1">
      <c r="A107" s="69"/>
      <c r="B107" s="30"/>
      <c r="C107" s="30"/>
      <c r="D107" s="30"/>
      <c r="E107" s="30"/>
      <c r="F107" s="30"/>
      <c r="G107" s="30"/>
      <c r="H107" s="30"/>
      <c r="I107" s="30"/>
      <c r="J107" s="30"/>
      <c r="K107" s="30"/>
      <c r="L107" s="30"/>
      <c r="M107" s="30"/>
      <c r="N107" s="30"/>
      <c r="O107" s="30"/>
      <c r="P107" s="30"/>
    </row>
    <row r="108" spans="1:16" ht="15.75" customHeight="1">
      <c r="A108" s="69"/>
      <c r="B108" s="30"/>
      <c r="C108" s="30"/>
      <c r="D108" s="30"/>
      <c r="E108" s="30"/>
      <c r="F108" s="30"/>
      <c r="G108" s="30"/>
      <c r="H108" s="30"/>
      <c r="I108" s="30"/>
      <c r="J108" s="30"/>
      <c r="K108" s="30"/>
      <c r="L108" s="30"/>
      <c r="M108" s="30"/>
      <c r="N108" s="30"/>
      <c r="O108" s="30"/>
      <c r="P108" s="30"/>
    </row>
    <row r="109" spans="1:16" ht="15.75" customHeight="1">
      <c r="A109" s="69"/>
      <c r="B109" s="30"/>
      <c r="C109" s="30"/>
      <c r="D109" s="30"/>
      <c r="E109" s="30"/>
      <c r="F109" s="30"/>
      <c r="G109" s="30"/>
      <c r="H109" s="30"/>
      <c r="I109" s="30"/>
      <c r="J109" s="30"/>
      <c r="K109" s="30"/>
      <c r="L109" s="30"/>
      <c r="M109" s="30"/>
      <c r="N109" s="30"/>
      <c r="O109" s="30"/>
      <c r="P109" s="30"/>
    </row>
    <row r="110" spans="1:16" ht="15.75" customHeight="1">
      <c r="A110" s="69"/>
      <c r="B110" s="30"/>
      <c r="C110" s="30"/>
      <c r="D110" s="30"/>
      <c r="E110" s="30"/>
      <c r="F110" s="30"/>
      <c r="G110" s="30"/>
      <c r="H110" s="30"/>
      <c r="I110" s="30"/>
      <c r="J110" s="30"/>
      <c r="K110" s="30"/>
      <c r="L110" s="30"/>
      <c r="M110" s="30"/>
      <c r="N110" s="30"/>
      <c r="O110" s="30"/>
      <c r="P110" s="30"/>
    </row>
    <row r="111" spans="1:16" ht="15.75" customHeight="1">
      <c r="A111" s="69"/>
      <c r="B111" s="30"/>
      <c r="C111" s="30"/>
      <c r="D111" s="30"/>
      <c r="E111" s="30"/>
      <c r="F111" s="30"/>
      <c r="G111" s="30"/>
      <c r="H111" s="30"/>
      <c r="I111" s="30"/>
      <c r="J111" s="30"/>
      <c r="K111" s="30"/>
      <c r="L111" s="30"/>
      <c r="M111" s="30"/>
      <c r="N111" s="30"/>
      <c r="O111" s="30"/>
      <c r="P111" s="30"/>
    </row>
    <row r="112" spans="1:16" ht="15.75" customHeight="1">
      <c r="A112" s="69"/>
      <c r="B112" s="30"/>
      <c r="C112" s="30"/>
      <c r="D112" s="30"/>
      <c r="E112" s="30"/>
      <c r="F112" s="30"/>
      <c r="G112" s="30"/>
      <c r="H112" s="30"/>
      <c r="I112" s="30"/>
      <c r="J112" s="30"/>
      <c r="K112" s="30"/>
      <c r="L112" s="30"/>
      <c r="M112" s="30"/>
      <c r="N112" s="30"/>
      <c r="O112" s="30"/>
      <c r="P112" s="30"/>
    </row>
    <row r="113" spans="1:16" ht="15.75" customHeight="1">
      <c r="A113" s="69"/>
      <c r="B113" s="30"/>
      <c r="C113" s="30"/>
      <c r="D113" s="30"/>
      <c r="E113" s="30"/>
      <c r="F113" s="30"/>
      <c r="G113" s="30"/>
      <c r="H113" s="30"/>
      <c r="I113" s="30"/>
      <c r="J113" s="30"/>
      <c r="K113" s="30"/>
      <c r="L113" s="30"/>
      <c r="M113" s="30"/>
      <c r="N113" s="30"/>
      <c r="O113" s="30"/>
      <c r="P113" s="30"/>
    </row>
    <row r="114" spans="1:16" ht="15.75" customHeight="1">
      <c r="A114" s="69"/>
      <c r="B114" s="30"/>
      <c r="C114" s="30"/>
      <c r="D114" s="30"/>
      <c r="E114" s="30"/>
      <c r="F114" s="30"/>
      <c r="G114" s="30"/>
      <c r="H114" s="30"/>
      <c r="I114" s="30"/>
      <c r="J114" s="30"/>
      <c r="K114" s="30"/>
      <c r="L114" s="30"/>
      <c r="M114" s="30"/>
      <c r="N114" s="30"/>
      <c r="O114" s="30"/>
      <c r="P114" s="30"/>
    </row>
    <row r="115" spans="1:16" ht="15.75" customHeight="1">
      <c r="A115" s="69"/>
      <c r="B115" s="30"/>
      <c r="C115" s="30"/>
      <c r="D115" s="30"/>
      <c r="E115" s="30"/>
      <c r="F115" s="30"/>
      <c r="G115" s="30"/>
      <c r="H115" s="30"/>
      <c r="I115" s="30"/>
      <c r="J115" s="30"/>
      <c r="K115" s="30"/>
      <c r="L115" s="30"/>
      <c r="M115" s="30"/>
      <c r="N115" s="30"/>
      <c r="O115" s="30"/>
      <c r="P115" s="30"/>
    </row>
    <row r="116" spans="1:16" ht="15.75" customHeight="1">
      <c r="A116" s="69"/>
      <c r="B116" s="30"/>
      <c r="C116" s="30"/>
      <c r="D116" s="30"/>
      <c r="E116" s="30"/>
      <c r="F116" s="30"/>
      <c r="G116" s="30"/>
      <c r="H116" s="30"/>
      <c r="I116" s="30"/>
      <c r="J116" s="30"/>
      <c r="K116" s="30"/>
      <c r="L116" s="30"/>
      <c r="M116" s="30"/>
      <c r="N116" s="30"/>
      <c r="O116" s="30"/>
      <c r="P116" s="30"/>
    </row>
    <row r="117" spans="1:16" ht="15.75" customHeight="1">
      <c r="A117" s="69"/>
      <c r="B117" s="30"/>
      <c r="C117" s="30"/>
      <c r="D117" s="30"/>
      <c r="E117" s="30"/>
      <c r="F117" s="30"/>
      <c r="G117" s="30"/>
      <c r="H117" s="30"/>
      <c r="I117" s="30"/>
      <c r="J117" s="30"/>
      <c r="K117" s="30"/>
      <c r="L117" s="30"/>
      <c r="M117" s="30"/>
      <c r="N117" s="30"/>
      <c r="O117" s="30"/>
      <c r="P117" s="30"/>
    </row>
    <row r="118" spans="1:16" ht="15.75" customHeight="1">
      <c r="A118" s="69"/>
      <c r="B118" s="30"/>
      <c r="C118" s="30"/>
      <c r="D118" s="30"/>
      <c r="E118" s="30"/>
      <c r="F118" s="30"/>
      <c r="G118" s="30"/>
      <c r="H118" s="30"/>
      <c r="I118" s="30"/>
      <c r="J118" s="30"/>
      <c r="K118" s="30"/>
      <c r="L118" s="30"/>
      <c r="M118" s="30"/>
      <c r="N118" s="30"/>
      <c r="O118" s="30"/>
      <c r="P118" s="30"/>
    </row>
    <row r="119" spans="1:16" ht="15.75" customHeight="1">
      <c r="A119" s="69"/>
      <c r="B119" s="30"/>
      <c r="C119" s="30"/>
      <c r="D119" s="30"/>
      <c r="E119" s="30"/>
      <c r="F119" s="30"/>
      <c r="G119" s="30"/>
      <c r="H119" s="30"/>
      <c r="I119" s="30"/>
      <c r="J119" s="30"/>
      <c r="K119" s="30"/>
      <c r="L119" s="30"/>
      <c r="M119" s="30"/>
      <c r="N119" s="30"/>
      <c r="O119" s="30"/>
      <c r="P119" s="30"/>
    </row>
    <row r="120" spans="1:16" ht="15.75" customHeight="1">
      <c r="A120" s="69"/>
      <c r="B120" s="30"/>
      <c r="C120" s="30"/>
      <c r="D120" s="30"/>
      <c r="E120" s="30"/>
      <c r="F120" s="30"/>
      <c r="G120" s="30"/>
      <c r="H120" s="30"/>
      <c r="I120" s="30"/>
      <c r="J120" s="30"/>
      <c r="K120" s="30"/>
      <c r="L120" s="30"/>
      <c r="M120" s="30"/>
      <c r="N120" s="30"/>
      <c r="O120" s="30"/>
      <c r="P120" s="30"/>
    </row>
    <row r="121" spans="1:16" ht="15.75" customHeight="1">
      <c r="A121" s="69"/>
      <c r="B121" s="30"/>
      <c r="C121" s="30"/>
      <c r="D121" s="30"/>
      <c r="E121" s="30"/>
      <c r="F121" s="30"/>
      <c r="G121" s="30"/>
      <c r="H121" s="30"/>
      <c r="I121" s="30"/>
      <c r="J121" s="30"/>
      <c r="K121" s="30"/>
      <c r="L121" s="30"/>
      <c r="M121" s="30"/>
      <c r="N121" s="30"/>
      <c r="O121" s="30"/>
      <c r="P121" s="30"/>
    </row>
    <row r="122" spans="1:16" ht="15.75" customHeight="1">
      <c r="A122" s="69"/>
      <c r="B122" s="30"/>
      <c r="C122" s="30"/>
      <c r="D122" s="30"/>
      <c r="E122" s="30"/>
      <c r="F122" s="30"/>
      <c r="G122" s="30"/>
      <c r="H122" s="30"/>
      <c r="I122" s="30"/>
      <c r="J122" s="30"/>
      <c r="K122" s="30"/>
      <c r="L122" s="30"/>
      <c r="M122" s="30"/>
      <c r="N122" s="30"/>
      <c r="O122" s="30"/>
      <c r="P122" s="30"/>
    </row>
    <row r="123" spans="1:16" ht="15.75" customHeight="1">
      <c r="A123" s="69"/>
      <c r="B123" s="30"/>
      <c r="C123" s="30"/>
      <c r="D123" s="30"/>
      <c r="E123" s="30"/>
      <c r="F123" s="30"/>
      <c r="G123" s="30"/>
      <c r="H123" s="30"/>
      <c r="I123" s="30"/>
      <c r="J123" s="30"/>
      <c r="K123" s="30"/>
      <c r="L123" s="30"/>
      <c r="M123" s="30"/>
      <c r="N123" s="30"/>
      <c r="O123" s="30"/>
      <c r="P123" s="30"/>
    </row>
    <row r="124" spans="1:16" ht="15.75" customHeight="1">
      <c r="A124" s="69"/>
      <c r="B124" s="30"/>
      <c r="C124" s="30"/>
      <c r="D124" s="30"/>
      <c r="E124" s="30"/>
      <c r="F124" s="30"/>
      <c r="G124" s="30"/>
      <c r="H124" s="30"/>
      <c r="I124" s="30"/>
      <c r="J124" s="30"/>
      <c r="K124" s="30"/>
      <c r="L124" s="30"/>
      <c r="M124" s="30"/>
      <c r="N124" s="30"/>
      <c r="O124" s="30"/>
      <c r="P124" s="30"/>
    </row>
    <row r="125" spans="1:16" ht="15.75" customHeight="1">
      <c r="A125" s="69"/>
      <c r="B125" s="30"/>
      <c r="C125" s="30"/>
      <c r="D125" s="30"/>
      <c r="E125" s="30"/>
      <c r="F125" s="30"/>
      <c r="G125" s="30"/>
      <c r="H125" s="30"/>
      <c r="I125" s="30"/>
      <c r="J125" s="30"/>
      <c r="K125" s="30"/>
      <c r="L125" s="30"/>
      <c r="M125" s="30"/>
      <c r="N125" s="30"/>
      <c r="O125" s="30"/>
      <c r="P125" s="30"/>
    </row>
    <row r="126" spans="1:16" ht="15.75" customHeight="1">
      <c r="A126" s="69"/>
      <c r="B126" s="30"/>
      <c r="C126" s="30"/>
      <c r="D126" s="30"/>
      <c r="E126" s="30"/>
      <c r="F126" s="30"/>
      <c r="G126" s="30"/>
      <c r="H126" s="30"/>
      <c r="I126" s="30"/>
      <c r="J126" s="30"/>
      <c r="K126" s="30"/>
      <c r="L126" s="30"/>
      <c r="M126" s="30"/>
      <c r="N126" s="30"/>
      <c r="O126" s="30"/>
      <c r="P126" s="30"/>
    </row>
    <row r="127" spans="1:16" ht="15.75" customHeight="1">
      <c r="A127" s="69"/>
      <c r="B127" s="30"/>
      <c r="C127" s="30"/>
      <c r="D127" s="30"/>
      <c r="E127" s="30"/>
      <c r="F127" s="30"/>
      <c r="G127" s="30"/>
      <c r="H127" s="30"/>
      <c r="I127" s="30"/>
      <c r="J127" s="30"/>
      <c r="K127" s="30"/>
      <c r="L127" s="30"/>
      <c r="M127" s="30"/>
      <c r="N127" s="30"/>
      <c r="O127" s="30"/>
      <c r="P127" s="30"/>
    </row>
    <row r="128" spans="1:16" ht="15.75" customHeight="1">
      <c r="A128" s="69"/>
      <c r="B128" s="30"/>
      <c r="C128" s="30"/>
      <c r="D128" s="30"/>
      <c r="E128" s="30"/>
      <c r="F128" s="30"/>
      <c r="G128" s="30"/>
      <c r="H128" s="30"/>
      <c r="I128" s="30"/>
      <c r="J128" s="30"/>
      <c r="K128" s="30"/>
      <c r="L128" s="30"/>
      <c r="M128" s="30"/>
      <c r="N128" s="30"/>
      <c r="O128" s="30"/>
      <c r="P128" s="30"/>
    </row>
    <row r="129" spans="1:16" ht="15.75" customHeight="1">
      <c r="A129" s="69"/>
      <c r="B129" s="30"/>
      <c r="C129" s="30"/>
      <c r="D129" s="30"/>
      <c r="E129" s="30"/>
      <c r="F129" s="30"/>
      <c r="G129" s="30"/>
      <c r="H129" s="30"/>
      <c r="I129" s="30"/>
      <c r="J129" s="30"/>
      <c r="K129" s="30"/>
      <c r="L129" s="30"/>
      <c r="M129" s="30"/>
      <c r="N129" s="30"/>
      <c r="O129" s="30"/>
      <c r="P129" s="30"/>
    </row>
    <row r="130" spans="1:16" ht="15.75" customHeight="1">
      <c r="A130" s="69"/>
      <c r="B130" s="30"/>
      <c r="C130" s="30"/>
      <c r="D130" s="30"/>
      <c r="E130" s="30"/>
      <c r="F130" s="30"/>
      <c r="G130" s="30"/>
      <c r="H130" s="30"/>
      <c r="I130" s="30"/>
      <c r="J130" s="30"/>
      <c r="K130" s="30"/>
      <c r="L130" s="30"/>
      <c r="M130" s="30"/>
      <c r="N130" s="30"/>
      <c r="O130" s="30"/>
      <c r="P130" s="30"/>
    </row>
    <row r="131" spans="1:16" ht="15.75" customHeight="1">
      <c r="A131" s="69"/>
      <c r="B131" s="30"/>
      <c r="C131" s="30"/>
      <c r="D131" s="30"/>
      <c r="E131" s="30"/>
      <c r="F131" s="30"/>
      <c r="G131" s="30"/>
      <c r="H131" s="30"/>
      <c r="I131" s="30"/>
      <c r="J131" s="30"/>
      <c r="K131" s="30"/>
      <c r="L131" s="30"/>
      <c r="M131" s="30"/>
      <c r="N131" s="30"/>
      <c r="O131" s="30"/>
      <c r="P131" s="30"/>
    </row>
    <row r="132" spans="1:16" ht="15.75" customHeight="1">
      <c r="A132" s="69"/>
      <c r="B132" s="30"/>
      <c r="C132" s="30"/>
      <c r="D132" s="30"/>
      <c r="E132" s="30"/>
      <c r="F132" s="30"/>
      <c r="G132" s="30"/>
      <c r="H132" s="30"/>
      <c r="I132" s="30"/>
      <c r="J132" s="30"/>
      <c r="K132" s="30"/>
      <c r="L132" s="30"/>
      <c r="M132" s="30"/>
      <c r="N132" s="30"/>
      <c r="O132" s="30"/>
      <c r="P132" s="30"/>
    </row>
    <row r="133" spans="1:16" ht="15.75" customHeight="1">
      <c r="A133" s="69"/>
      <c r="B133" s="30"/>
      <c r="C133" s="30"/>
      <c r="D133" s="30"/>
      <c r="E133" s="30"/>
      <c r="F133" s="30"/>
      <c r="G133" s="30"/>
      <c r="H133" s="30"/>
      <c r="I133" s="30"/>
      <c r="J133" s="30"/>
      <c r="K133" s="30"/>
      <c r="L133" s="30"/>
      <c r="M133" s="30"/>
      <c r="N133" s="30"/>
      <c r="O133" s="30"/>
      <c r="P133" s="30"/>
    </row>
    <row r="134" spans="1:16" ht="15.75" customHeight="1">
      <c r="A134" s="69"/>
      <c r="B134" s="30"/>
      <c r="C134" s="30"/>
      <c r="D134" s="30"/>
      <c r="E134" s="30"/>
      <c r="F134" s="30"/>
      <c r="G134" s="30"/>
      <c r="H134" s="30"/>
      <c r="I134" s="30"/>
      <c r="J134" s="30"/>
      <c r="K134" s="30"/>
      <c r="L134" s="30"/>
      <c r="M134" s="30"/>
      <c r="N134" s="30"/>
      <c r="O134" s="30"/>
      <c r="P134" s="30"/>
    </row>
    <row r="135" spans="1:16" ht="15.75" customHeight="1">
      <c r="A135" s="69"/>
      <c r="B135" s="30"/>
      <c r="C135" s="30"/>
      <c r="D135" s="30"/>
      <c r="E135" s="30"/>
      <c r="F135" s="30"/>
      <c r="G135" s="30"/>
      <c r="H135" s="30"/>
      <c r="I135" s="30"/>
      <c r="J135" s="30"/>
      <c r="K135" s="30"/>
      <c r="L135" s="30"/>
      <c r="M135" s="30"/>
      <c r="N135" s="30"/>
      <c r="O135" s="30"/>
      <c r="P135" s="30"/>
    </row>
    <row r="136" spans="1:16" ht="15.75" customHeight="1">
      <c r="A136" s="69"/>
      <c r="B136" s="30"/>
      <c r="C136" s="30"/>
      <c r="D136" s="30"/>
      <c r="E136" s="30"/>
      <c r="F136" s="30"/>
      <c r="G136" s="30"/>
      <c r="H136" s="30"/>
      <c r="I136" s="30"/>
      <c r="J136" s="30"/>
      <c r="K136" s="30"/>
      <c r="L136" s="30"/>
      <c r="M136" s="30"/>
      <c r="N136" s="30"/>
      <c r="O136" s="30"/>
      <c r="P136" s="30"/>
    </row>
    <row r="137" spans="1:16" ht="15.75" customHeight="1">
      <c r="A137" s="69"/>
      <c r="B137" s="30"/>
      <c r="C137" s="30"/>
      <c r="D137" s="30"/>
      <c r="E137" s="30"/>
      <c r="F137" s="30"/>
      <c r="G137" s="30"/>
      <c r="H137" s="30"/>
      <c r="I137" s="30"/>
      <c r="J137" s="30"/>
      <c r="K137" s="30"/>
      <c r="L137" s="30"/>
      <c r="M137" s="30"/>
      <c r="N137" s="30"/>
      <c r="O137" s="30"/>
      <c r="P137" s="30"/>
    </row>
    <row r="138" spans="1:16" ht="15.75" customHeight="1">
      <c r="A138" s="69"/>
      <c r="B138" s="30"/>
      <c r="C138" s="30"/>
      <c r="D138" s="30"/>
      <c r="E138" s="30"/>
      <c r="F138" s="30"/>
      <c r="G138" s="30"/>
      <c r="H138" s="30"/>
      <c r="I138" s="30"/>
      <c r="J138" s="30"/>
      <c r="K138" s="30"/>
      <c r="L138" s="30"/>
      <c r="M138" s="30"/>
      <c r="N138" s="30"/>
      <c r="O138" s="30"/>
      <c r="P138" s="30"/>
    </row>
    <row r="139" spans="1:16" ht="15.75" customHeight="1">
      <c r="A139" s="69"/>
      <c r="B139" s="30"/>
      <c r="C139" s="30"/>
      <c r="D139" s="30"/>
      <c r="E139" s="30"/>
      <c r="F139" s="30"/>
      <c r="G139" s="30"/>
      <c r="H139" s="30"/>
      <c r="I139" s="30"/>
      <c r="J139" s="30"/>
      <c r="K139" s="30"/>
      <c r="L139" s="30"/>
      <c r="M139" s="30"/>
      <c r="N139" s="30"/>
      <c r="O139" s="30"/>
      <c r="P139" s="30"/>
    </row>
    <row r="140" spans="1:16" ht="15.75" customHeight="1">
      <c r="A140" s="69"/>
      <c r="B140" s="30"/>
      <c r="C140" s="30"/>
      <c r="D140" s="30"/>
      <c r="E140" s="30"/>
      <c r="F140" s="30"/>
      <c r="G140" s="30"/>
      <c r="H140" s="30"/>
      <c r="I140" s="30"/>
      <c r="J140" s="30"/>
      <c r="K140" s="30"/>
      <c r="L140" s="30"/>
      <c r="M140" s="30"/>
      <c r="N140" s="30"/>
      <c r="O140" s="30"/>
      <c r="P140" s="30"/>
    </row>
    <row r="141" spans="1:16" ht="15.75" customHeight="1">
      <c r="A141" s="69"/>
      <c r="B141" s="30"/>
      <c r="C141" s="30"/>
      <c r="D141" s="30"/>
      <c r="E141" s="30"/>
      <c r="F141" s="30"/>
      <c r="G141" s="30"/>
      <c r="H141" s="30"/>
      <c r="I141" s="30"/>
      <c r="J141" s="30"/>
      <c r="K141" s="30"/>
      <c r="L141" s="30"/>
      <c r="M141" s="30"/>
      <c r="N141" s="30"/>
      <c r="O141" s="30"/>
      <c r="P141" s="30"/>
    </row>
    <row r="142" spans="1:16" ht="15.75" customHeight="1">
      <c r="A142" s="69"/>
      <c r="B142" s="30"/>
      <c r="C142" s="30"/>
      <c r="D142" s="30"/>
      <c r="E142" s="30"/>
      <c r="F142" s="30"/>
      <c r="G142" s="30"/>
      <c r="H142" s="30"/>
      <c r="I142" s="30"/>
      <c r="J142" s="30"/>
      <c r="K142" s="30"/>
      <c r="L142" s="30"/>
      <c r="M142" s="30"/>
      <c r="N142" s="30"/>
      <c r="O142" s="30"/>
      <c r="P142" s="30"/>
    </row>
    <row r="143" spans="1:16" ht="15.75" customHeight="1">
      <c r="A143" s="69"/>
      <c r="B143" s="30"/>
      <c r="C143" s="30"/>
      <c r="D143" s="30"/>
      <c r="E143" s="30"/>
      <c r="F143" s="30"/>
      <c r="G143" s="30"/>
      <c r="H143" s="30"/>
      <c r="I143" s="30"/>
      <c r="J143" s="30"/>
      <c r="K143" s="30"/>
      <c r="L143" s="30"/>
      <c r="M143" s="30"/>
      <c r="N143" s="30"/>
      <c r="O143" s="30"/>
      <c r="P143" s="30"/>
    </row>
    <row r="144" spans="1:16" ht="15.75" customHeight="1">
      <c r="A144" s="69"/>
      <c r="B144" s="30"/>
      <c r="C144" s="30"/>
      <c r="D144" s="30"/>
      <c r="E144" s="30"/>
      <c r="F144" s="30"/>
      <c r="G144" s="30"/>
      <c r="H144" s="30"/>
      <c r="I144" s="30"/>
      <c r="J144" s="30"/>
      <c r="K144" s="30"/>
      <c r="L144" s="30"/>
      <c r="M144" s="30"/>
      <c r="N144" s="30"/>
      <c r="O144" s="30"/>
      <c r="P144" s="30"/>
    </row>
    <row r="145" spans="1:16" ht="15.75" customHeight="1">
      <c r="A145" s="69"/>
      <c r="B145" s="30"/>
      <c r="C145" s="30"/>
      <c r="D145" s="30"/>
      <c r="E145" s="30"/>
      <c r="F145" s="30"/>
      <c r="G145" s="30"/>
      <c r="H145" s="30"/>
      <c r="I145" s="30"/>
      <c r="J145" s="30"/>
      <c r="K145" s="30"/>
      <c r="L145" s="30"/>
      <c r="M145" s="30"/>
      <c r="N145" s="30"/>
      <c r="O145" s="30"/>
      <c r="P145" s="30"/>
    </row>
    <row r="146" spans="1:16" ht="15.75" customHeight="1">
      <c r="A146" s="69"/>
      <c r="B146" s="30"/>
      <c r="C146" s="30"/>
      <c r="D146" s="30"/>
      <c r="E146" s="30"/>
      <c r="F146" s="30"/>
      <c r="G146" s="30"/>
      <c r="H146" s="30"/>
      <c r="I146" s="30"/>
      <c r="J146" s="30"/>
      <c r="K146" s="30"/>
      <c r="L146" s="30"/>
      <c r="M146" s="30"/>
      <c r="N146" s="30"/>
      <c r="O146" s="30"/>
      <c r="P146" s="30"/>
    </row>
    <row r="147" spans="1:16" ht="15.75" customHeight="1">
      <c r="A147" s="69"/>
      <c r="B147" s="30"/>
      <c r="C147" s="30"/>
      <c r="D147" s="30"/>
      <c r="E147" s="30"/>
      <c r="F147" s="30"/>
      <c r="G147" s="30"/>
      <c r="H147" s="30"/>
      <c r="I147" s="30"/>
      <c r="J147" s="30"/>
      <c r="K147" s="30"/>
      <c r="L147" s="30"/>
      <c r="M147" s="30"/>
      <c r="N147" s="30"/>
      <c r="O147" s="30"/>
      <c r="P147" s="30"/>
    </row>
    <row r="148" spans="1:16" ht="15.75" customHeight="1">
      <c r="A148" s="69"/>
      <c r="B148" s="30"/>
      <c r="C148" s="30"/>
      <c r="D148" s="30"/>
      <c r="E148" s="30"/>
      <c r="F148" s="30"/>
      <c r="G148" s="30"/>
      <c r="H148" s="30"/>
      <c r="I148" s="30"/>
      <c r="J148" s="30"/>
      <c r="K148" s="30"/>
      <c r="L148" s="30"/>
      <c r="M148" s="30"/>
      <c r="N148" s="30"/>
      <c r="O148" s="30"/>
      <c r="P148" s="30"/>
    </row>
    <row r="149" spans="1:16" ht="15.75" customHeight="1">
      <c r="A149" s="69"/>
      <c r="B149" s="30"/>
      <c r="C149" s="30"/>
      <c r="D149" s="30"/>
      <c r="E149" s="30"/>
      <c r="F149" s="30"/>
      <c r="G149" s="30"/>
      <c r="H149" s="30"/>
      <c r="I149" s="30"/>
      <c r="J149" s="30"/>
      <c r="K149" s="30"/>
      <c r="L149" s="30"/>
      <c r="M149" s="30"/>
      <c r="N149" s="30"/>
      <c r="O149" s="30"/>
      <c r="P149" s="30"/>
    </row>
    <row r="150" spans="1:16" ht="15.75" customHeight="1">
      <c r="A150" s="69"/>
      <c r="B150" s="30"/>
      <c r="C150" s="30"/>
      <c r="D150" s="30"/>
      <c r="E150" s="30"/>
      <c r="F150" s="30"/>
      <c r="G150" s="30"/>
      <c r="H150" s="30"/>
      <c r="I150" s="30"/>
      <c r="J150" s="30"/>
      <c r="K150" s="30"/>
      <c r="L150" s="30"/>
      <c r="M150" s="30"/>
      <c r="N150" s="30"/>
      <c r="O150" s="30"/>
      <c r="P150" s="30"/>
    </row>
    <row r="151" spans="1:16" ht="15.75" customHeight="1">
      <c r="A151" s="69"/>
      <c r="B151" s="30"/>
      <c r="C151" s="30"/>
      <c r="D151" s="30"/>
      <c r="E151" s="30"/>
      <c r="F151" s="30"/>
      <c r="G151" s="30"/>
      <c r="H151" s="30"/>
      <c r="I151" s="30"/>
      <c r="J151" s="30"/>
      <c r="K151" s="30"/>
      <c r="L151" s="30"/>
      <c r="M151" s="30"/>
      <c r="N151" s="30"/>
      <c r="O151" s="30"/>
      <c r="P151" s="30"/>
    </row>
    <row r="152" spans="1:16" ht="15.75" customHeight="1">
      <c r="A152" s="69"/>
      <c r="B152" s="30"/>
      <c r="C152" s="30"/>
      <c r="D152" s="30"/>
      <c r="E152" s="30"/>
      <c r="F152" s="30"/>
      <c r="G152" s="30"/>
      <c r="H152" s="30"/>
      <c r="I152" s="30"/>
      <c r="J152" s="30"/>
      <c r="K152" s="30"/>
      <c r="L152" s="30"/>
      <c r="M152" s="30"/>
      <c r="N152" s="30"/>
      <c r="O152" s="30"/>
      <c r="P152" s="30"/>
    </row>
    <row r="153" spans="1:16" ht="15.75" customHeight="1">
      <c r="A153" s="69"/>
      <c r="B153" s="30"/>
      <c r="C153" s="30"/>
      <c r="D153" s="30"/>
      <c r="E153" s="30"/>
      <c r="F153" s="30"/>
      <c r="G153" s="30"/>
      <c r="H153" s="30"/>
      <c r="I153" s="30"/>
      <c r="J153" s="30"/>
      <c r="K153" s="30"/>
      <c r="L153" s="30"/>
      <c r="M153" s="30"/>
      <c r="N153" s="30"/>
      <c r="O153" s="30"/>
      <c r="P153" s="30"/>
    </row>
    <row r="154" spans="1:16" ht="15.75" customHeight="1">
      <c r="A154" s="69"/>
      <c r="B154" s="30"/>
      <c r="C154" s="30"/>
      <c r="D154" s="30"/>
      <c r="E154" s="30"/>
      <c r="F154" s="30"/>
      <c r="G154" s="30"/>
      <c r="H154" s="30"/>
      <c r="I154" s="30"/>
      <c r="J154" s="30"/>
      <c r="K154" s="30"/>
      <c r="L154" s="30"/>
      <c r="M154" s="30"/>
      <c r="N154" s="30"/>
      <c r="O154" s="30"/>
      <c r="P154" s="30"/>
    </row>
    <row r="155" spans="1:16" ht="15.75" customHeight="1">
      <c r="A155" s="69"/>
      <c r="B155" s="30"/>
      <c r="C155" s="30"/>
      <c r="D155" s="30"/>
      <c r="E155" s="30"/>
      <c r="F155" s="30"/>
      <c r="G155" s="30"/>
      <c r="H155" s="30"/>
      <c r="I155" s="30"/>
      <c r="J155" s="30"/>
      <c r="K155" s="30"/>
      <c r="L155" s="30"/>
      <c r="M155" s="30"/>
      <c r="N155" s="30"/>
      <c r="O155" s="30"/>
      <c r="P155" s="30"/>
    </row>
    <row r="156" spans="1:16" ht="15.75" customHeight="1">
      <c r="A156" s="69"/>
      <c r="B156" s="30"/>
      <c r="C156" s="30"/>
      <c r="D156" s="30"/>
      <c r="E156" s="30"/>
      <c r="F156" s="30"/>
      <c r="G156" s="30"/>
      <c r="H156" s="30"/>
      <c r="I156" s="30"/>
      <c r="J156" s="30"/>
      <c r="K156" s="30"/>
      <c r="L156" s="30"/>
      <c r="M156" s="30"/>
      <c r="N156" s="30"/>
      <c r="O156" s="30"/>
      <c r="P156" s="30"/>
    </row>
    <row r="157" spans="1:16" ht="15.75" customHeight="1">
      <c r="A157" s="69"/>
      <c r="B157" s="30"/>
      <c r="C157" s="30"/>
      <c r="D157" s="30"/>
      <c r="E157" s="30"/>
      <c r="F157" s="30"/>
      <c r="G157" s="30"/>
      <c r="H157" s="30"/>
      <c r="I157" s="30"/>
      <c r="J157" s="30"/>
      <c r="K157" s="30"/>
      <c r="L157" s="30"/>
      <c r="M157" s="30"/>
      <c r="N157" s="30"/>
      <c r="O157" s="30"/>
      <c r="P157" s="30"/>
    </row>
    <row r="158" spans="1:16" ht="15.75" customHeight="1">
      <c r="A158" s="69"/>
      <c r="B158" s="30"/>
      <c r="C158" s="30"/>
      <c r="D158" s="30"/>
      <c r="E158" s="30"/>
      <c r="F158" s="30"/>
      <c r="G158" s="30"/>
      <c r="H158" s="30"/>
      <c r="I158" s="30"/>
      <c r="J158" s="30"/>
      <c r="K158" s="30"/>
      <c r="L158" s="30"/>
      <c r="M158" s="30"/>
      <c r="N158" s="30"/>
      <c r="O158" s="30"/>
      <c r="P158" s="30"/>
    </row>
    <row r="159" spans="6:16" ht="15.75" customHeight="1">
      <c r="F159" s="30"/>
      <c r="G159" s="30"/>
      <c r="H159" s="30"/>
      <c r="I159" s="30"/>
      <c r="J159" s="30"/>
      <c r="K159" s="30"/>
      <c r="L159" s="30"/>
      <c r="M159" s="30"/>
      <c r="N159" s="30"/>
      <c r="O159" s="30"/>
      <c r="P159" s="30"/>
    </row>
    <row r="160" spans="6:16" ht="15.75" customHeight="1">
      <c r="F160" s="30"/>
      <c r="G160" s="30"/>
      <c r="H160" s="30"/>
      <c r="I160" s="30"/>
      <c r="J160" s="30"/>
      <c r="K160" s="30"/>
      <c r="L160" s="30"/>
      <c r="M160" s="30"/>
      <c r="N160" s="30"/>
      <c r="O160" s="30"/>
      <c r="P160" s="30"/>
    </row>
    <row r="161" spans="6:16" ht="15.75" customHeight="1">
      <c r="F161" s="30"/>
      <c r="G161" s="30"/>
      <c r="H161" s="30"/>
      <c r="I161" s="30"/>
      <c r="J161" s="30"/>
      <c r="K161" s="30"/>
      <c r="L161" s="30"/>
      <c r="M161" s="30"/>
      <c r="N161" s="30"/>
      <c r="O161" s="30"/>
      <c r="P161" s="30"/>
    </row>
    <row r="162" spans="6:16" ht="15.75" customHeight="1">
      <c r="F162" s="30"/>
      <c r="G162" s="30"/>
      <c r="H162" s="30"/>
      <c r="I162" s="30"/>
      <c r="J162" s="30"/>
      <c r="K162" s="30"/>
      <c r="L162" s="30"/>
      <c r="M162" s="30"/>
      <c r="N162" s="30"/>
      <c r="O162" s="30"/>
      <c r="P162" s="30"/>
    </row>
    <row r="163" spans="6:16" ht="15.75" customHeight="1">
      <c r="F163" s="30"/>
      <c r="G163" s="30"/>
      <c r="H163" s="30"/>
      <c r="I163" s="30"/>
      <c r="J163" s="30"/>
      <c r="K163" s="30"/>
      <c r="L163" s="30"/>
      <c r="M163" s="30"/>
      <c r="N163" s="30"/>
      <c r="O163" s="30"/>
      <c r="P163" s="30"/>
    </row>
    <row r="164" spans="6:16" ht="15.75" customHeight="1">
      <c r="F164" s="30"/>
      <c r="G164" s="30"/>
      <c r="H164" s="30"/>
      <c r="I164" s="30"/>
      <c r="J164" s="30"/>
      <c r="K164" s="30"/>
      <c r="L164" s="30"/>
      <c r="M164" s="30"/>
      <c r="N164" s="30"/>
      <c r="O164" s="30"/>
      <c r="P164" s="30"/>
    </row>
    <row r="165" spans="6:16" ht="15.75" customHeight="1">
      <c r="F165" s="30"/>
      <c r="G165" s="30"/>
      <c r="H165" s="30"/>
      <c r="I165" s="30"/>
      <c r="J165" s="30"/>
      <c r="K165" s="30"/>
      <c r="L165" s="30"/>
      <c r="M165" s="30"/>
      <c r="N165" s="30"/>
      <c r="O165" s="30"/>
      <c r="P165" s="30"/>
    </row>
    <row r="166" spans="6:16" ht="15.75" customHeight="1">
      <c r="F166" s="30"/>
      <c r="G166" s="30"/>
      <c r="H166" s="30"/>
      <c r="I166" s="30"/>
      <c r="J166" s="30"/>
      <c r="K166" s="30"/>
      <c r="L166" s="30"/>
      <c r="M166" s="30"/>
      <c r="N166" s="30"/>
      <c r="O166" s="30"/>
      <c r="P166" s="30"/>
    </row>
    <row r="167" spans="6:16" ht="15.75" customHeight="1">
      <c r="F167" s="30"/>
      <c r="G167" s="30"/>
      <c r="H167" s="30"/>
      <c r="I167" s="30"/>
      <c r="J167" s="30"/>
      <c r="K167" s="30"/>
      <c r="L167" s="30"/>
      <c r="M167" s="30"/>
      <c r="N167" s="30"/>
      <c r="O167" s="30"/>
      <c r="P167" s="30"/>
    </row>
    <row r="168" spans="6:16" ht="15.75" customHeight="1">
      <c r="F168" s="30"/>
      <c r="G168" s="30"/>
      <c r="H168" s="30"/>
      <c r="I168" s="30"/>
      <c r="J168" s="30"/>
      <c r="K168" s="30"/>
      <c r="L168" s="30"/>
      <c r="M168" s="30"/>
      <c r="N168" s="30"/>
      <c r="O168" s="30"/>
      <c r="P168" s="30"/>
    </row>
    <row r="169" spans="6:16" ht="15.75" customHeight="1">
      <c r="F169" s="30"/>
      <c r="G169" s="30"/>
      <c r="H169" s="30"/>
      <c r="I169" s="30"/>
      <c r="J169" s="30"/>
      <c r="K169" s="30"/>
      <c r="L169" s="30"/>
      <c r="M169" s="30"/>
      <c r="N169" s="30"/>
      <c r="O169" s="30"/>
      <c r="P169" s="30"/>
    </row>
    <row r="170" spans="6:16" ht="15.75" customHeight="1">
      <c r="F170" s="30"/>
      <c r="G170" s="30"/>
      <c r="H170" s="30"/>
      <c r="I170" s="30"/>
      <c r="J170" s="30"/>
      <c r="K170" s="30"/>
      <c r="L170" s="30"/>
      <c r="M170" s="30"/>
      <c r="N170" s="30"/>
      <c r="O170" s="30"/>
      <c r="P170" s="30"/>
    </row>
    <row r="171" spans="6:16" ht="15.75" customHeight="1">
      <c r="F171" s="30"/>
      <c r="G171" s="30"/>
      <c r="H171" s="30"/>
      <c r="I171" s="30"/>
      <c r="J171" s="30"/>
      <c r="K171" s="30"/>
      <c r="L171" s="30"/>
      <c r="M171" s="30"/>
      <c r="N171" s="30"/>
      <c r="O171" s="30"/>
      <c r="P171" s="30"/>
    </row>
    <row r="172" spans="6:16" ht="15.75" customHeight="1">
      <c r="F172" s="30"/>
      <c r="G172" s="30"/>
      <c r="H172" s="30"/>
      <c r="I172" s="30"/>
      <c r="J172" s="30"/>
      <c r="K172" s="30"/>
      <c r="L172" s="30"/>
      <c r="M172" s="30"/>
      <c r="N172" s="30"/>
      <c r="O172" s="30"/>
      <c r="P172" s="30"/>
    </row>
    <row r="173" spans="6:16" ht="15.75" customHeight="1">
      <c r="F173" s="30"/>
      <c r="G173" s="30"/>
      <c r="H173" s="30"/>
      <c r="I173" s="30"/>
      <c r="J173" s="30"/>
      <c r="K173" s="30"/>
      <c r="L173" s="30"/>
      <c r="M173" s="30"/>
      <c r="N173" s="30"/>
      <c r="O173" s="30"/>
      <c r="P173" s="30"/>
    </row>
    <row r="174" spans="6:16" ht="15.75" customHeight="1">
      <c r="F174" s="30"/>
      <c r="G174" s="30"/>
      <c r="H174" s="30"/>
      <c r="I174" s="30"/>
      <c r="J174" s="30"/>
      <c r="K174" s="30"/>
      <c r="L174" s="30"/>
      <c r="M174" s="30"/>
      <c r="N174" s="30"/>
      <c r="O174" s="30"/>
      <c r="P174" s="30"/>
    </row>
    <row r="175" spans="6:16" ht="15.75" customHeight="1">
      <c r="F175" s="30"/>
      <c r="G175" s="30"/>
      <c r="H175" s="30"/>
      <c r="I175" s="30"/>
      <c r="J175" s="30"/>
      <c r="K175" s="30"/>
      <c r="L175" s="30"/>
      <c r="M175" s="30"/>
      <c r="N175" s="30"/>
      <c r="O175" s="30"/>
      <c r="P175" s="30"/>
    </row>
    <row r="176" spans="6:16" ht="15.75" customHeight="1">
      <c r="F176" s="30"/>
      <c r="G176" s="30"/>
      <c r="H176" s="30"/>
      <c r="I176" s="30"/>
      <c r="J176" s="30"/>
      <c r="K176" s="30"/>
      <c r="L176" s="30"/>
      <c r="M176" s="30"/>
      <c r="N176" s="30"/>
      <c r="O176" s="30"/>
      <c r="P176" s="30"/>
    </row>
    <row r="177" spans="6:16" ht="15.75" customHeight="1">
      <c r="F177" s="30"/>
      <c r="G177" s="30"/>
      <c r="H177" s="30"/>
      <c r="I177" s="30"/>
      <c r="J177" s="30"/>
      <c r="K177" s="30"/>
      <c r="L177" s="30"/>
      <c r="M177" s="30"/>
      <c r="N177" s="30"/>
      <c r="O177" s="30"/>
      <c r="P177" s="30"/>
    </row>
    <row r="178" spans="6:16" ht="15.75" customHeight="1">
      <c r="F178" s="30"/>
      <c r="G178" s="30"/>
      <c r="H178" s="30"/>
      <c r="I178" s="30"/>
      <c r="J178" s="30"/>
      <c r="K178" s="30"/>
      <c r="L178" s="30"/>
      <c r="M178" s="30"/>
      <c r="N178" s="30"/>
      <c r="O178" s="30"/>
      <c r="P178" s="30"/>
    </row>
    <row r="179" spans="6:16" ht="15.75" customHeight="1">
      <c r="F179" s="30"/>
      <c r="G179" s="30"/>
      <c r="H179" s="30"/>
      <c r="I179" s="30"/>
      <c r="J179" s="30"/>
      <c r="K179" s="30"/>
      <c r="L179" s="30"/>
      <c r="M179" s="30"/>
      <c r="N179" s="30"/>
      <c r="O179" s="30"/>
      <c r="P179" s="30"/>
    </row>
    <row r="180" spans="6:16" ht="15.75" customHeight="1">
      <c r="F180" s="30"/>
      <c r="G180" s="30"/>
      <c r="H180" s="30"/>
      <c r="I180" s="30"/>
      <c r="J180" s="30"/>
      <c r="K180" s="30"/>
      <c r="L180" s="30"/>
      <c r="M180" s="30"/>
      <c r="N180" s="30"/>
      <c r="O180" s="30"/>
      <c r="P180" s="30"/>
    </row>
    <row r="181" spans="6:16" ht="15.75" customHeight="1">
      <c r="F181" s="30"/>
      <c r="G181" s="30"/>
      <c r="H181" s="30"/>
      <c r="I181" s="30"/>
      <c r="J181" s="30"/>
      <c r="K181" s="30"/>
      <c r="L181" s="30"/>
      <c r="M181" s="30"/>
      <c r="N181" s="30"/>
      <c r="O181" s="30"/>
      <c r="P181" s="30"/>
    </row>
    <row r="182" spans="6:11" ht="15.75" customHeight="1">
      <c r="F182" s="30"/>
      <c r="G182" s="30"/>
      <c r="H182" s="30"/>
      <c r="I182" s="30"/>
      <c r="J182" s="30"/>
      <c r="K182" s="30"/>
    </row>
  </sheetData>
  <sheetProtection password="F786" sheet="1" selectLockedCells="1"/>
  <mergeCells count="22">
    <mergeCell ref="A16:D16"/>
    <mergeCell ref="A18:D18"/>
    <mergeCell ref="C6:D6"/>
    <mergeCell ref="C7:D7"/>
    <mergeCell ref="C19:D19"/>
    <mergeCell ref="C20:D20"/>
    <mergeCell ref="C8:D8"/>
    <mergeCell ref="C9:D9"/>
    <mergeCell ref="C10:D10"/>
    <mergeCell ref="C11:D11"/>
    <mergeCell ref="C12:D12"/>
    <mergeCell ref="C14:D14"/>
    <mergeCell ref="A13:D13"/>
    <mergeCell ref="A1:E1"/>
    <mergeCell ref="A2:D2"/>
    <mergeCell ref="C15:D15"/>
    <mergeCell ref="L4:L6"/>
    <mergeCell ref="A5:D5"/>
    <mergeCell ref="J5:J7"/>
    <mergeCell ref="A3:D3"/>
    <mergeCell ref="K5:K7"/>
    <mergeCell ref="C4:D4"/>
  </mergeCells>
  <dataValidations count="3">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s>
  <printOptions/>
  <pageMargins left="0.31496062992125984" right="0.31496062992125984" top="0.7874015748031497" bottom="0.5905511811023623" header="0.31496062992125984" footer="0.31496062992125984"/>
  <pageSetup fitToWidth="2"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Plan8">
    <tabColor theme="3"/>
  </sheetPr>
  <dimension ref="A1:Z54"/>
  <sheetViews>
    <sheetView zoomScalePageLayoutView="0" workbookViewId="0" topLeftCell="A2">
      <selection activeCell="C7" sqref="C7"/>
    </sheetView>
  </sheetViews>
  <sheetFormatPr defaultColWidth="14.421875" defaultRowHeight="15.75" customHeight="1"/>
  <cols>
    <col min="1" max="1" width="14.421875" style="113" customWidth="1"/>
    <col min="2" max="2" width="74.28125" style="45" customWidth="1"/>
    <col min="3" max="3" width="12.421875" style="45" customWidth="1"/>
    <col min="4" max="5" width="12.421875" style="45" hidden="1" customWidth="1"/>
    <col min="6" max="6" width="0" style="45" hidden="1" customWidth="1"/>
    <col min="7" max="16384" width="14.421875" style="45" customWidth="1"/>
  </cols>
  <sheetData>
    <row r="1" spans="1:5" s="29" customFormat="1" ht="33" customHeight="1" hidden="1" thickBot="1">
      <c r="A1" s="287" t="s">
        <v>462</v>
      </c>
      <c r="B1" s="287"/>
      <c r="C1" s="287"/>
      <c r="D1" s="287"/>
      <c r="E1" s="287"/>
    </row>
    <row r="2" spans="1:7" ht="111" customHeight="1">
      <c r="A2" s="371" t="s">
        <v>439</v>
      </c>
      <c r="B2" s="372"/>
      <c r="C2" s="372"/>
      <c r="D2" s="372"/>
      <c r="E2" s="372"/>
      <c r="F2" s="107"/>
      <c r="G2" s="107"/>
    </row>
    <row r="3" spans="1:24" ht="21">
      <c r="A3" s="368" t="s">
        <v>71</v>
      </c>
      <c r="B3" s="369"/>
      <c r="C3" s="370"/>
      <c r="D3" s="8"/>
      <c r="E3" s="108"/>
      <c r="F3" s="108"/>
      <c r="G3" s="108"/>
      <c r="H3" s="46"/>
      <c r="I3" s="46"/>
      <c r="J3" s="46"/>
      <c r="K3" s="46"/>
      <c r="L3" s="46"/>
      <c r="M3" s="46"/>
      <c r="N3" s="46"/>
      <c r="O3" s="46"/>
      <c r="P3" s="46"/>
      <c r="Q3" s="46"/>
      <c r="R3" s="46"/>
      <c r="S3" s="46"/>
      <c r="T3" s="46"/>
      <c r="U3" s="46"/>
      <c r="V3" s="46"/>
      <c r="W3" s="46"/>
      <c r="X3" s="46"/>
    </row>
    <row r="4" spans="1:24" s="110" customFormat="1" ht="15.75">
      <c r="A4" s="201" t="s">
        <v>73</v>
      </c>
      <c r="B4" s="201" t="s">
        <v>99</v>
      </c>
      <c r="C4" s="201" t="s">
        <v>0</v>
      </c>
      <c r="D4" s="109" t="s">
        <v>194</v>
      </c>
      <c r="E4" s="31" t="s">
        <v>195</v>
      </c>
      <c r="F4" s="12"/>
      <c r="G4" s="12"/>
      <c r="H4" s="12"/>
      <c r="I4" s="12"/>
      <c r="J4" s="12"/>
      <c r="K4" s="12"/>
      <c r="L4" s="12"/>
      <c r="M4" s="12"/>
      <c r="N4" s="12"/>
      <c r="O4" s="12"/>
      <c r="P4" s="12"/>
      <c r="Q4" s="12"/>
      <c r="R4" s="12"/>
      <c r="S4" s="12"/>
      <c r="T4" s="12"/>
      <c r="U4" s="12"/>
      <c r="V4" s="12"/>
      <c r="W4" s="12"/>
      <c r="X4" s="12"/>
    </row>
    <row r="5" spans="1:24" s="39" customFormat="1" ht="19.5" customHeight="1">
      <c r="A5" s="212">
        <v>154</v>
      </c>
      <c r="B5" s="22" t="s">
        <v>155</v>
      </c>
      <c r="C5" s="51">
        <v>116</v>
      </c>
      <c r="D5" s="212">
        <f aca="true" t="shared" si="0" ref="D5:D12">COUNTIF(C5,"&gt;=0")</f>
        <v>1</v>
      </c>
      <c r="E5" s="228">
        <v>1</v>
      </c>
      <c r="F5" s="38" t="s">
        <v>273</v>
      </c>
      <c r="G5" s="38"/>
      <c r="H5" s="38"/>
      <c r="I5" s="38"/>
      <c r="J5" s="38"/>
      <c r="K5" s="38"/>
      <c r="L5" s="38"/>
      <c r="M5" s="38"/>
      <c r="N5" s="38"/>
      <c r="O5" s="38"/>
      <c r="P5" s="38"/>
      <c r="Q5" s="38"/>
      <c r="R5" s="38"/>
      <c r="S5" s="38"/>
      <c r="T5" s="38"/>
      <c r="U5" s="38"/>
      <c r="V5" s="38"/>
      <c r="W5" s="38"/>
      <c r="X5" s="38"/>
    </row>
    <row r="6" spans="1:24" s="39" customFormat="1" ht="19.5" customHeight="1">
      <c r="A6" s="212">
        <v>155</v>
      </c>
      <c r="B6" s="22" t="s">
        <v>156</v>
      </c>
      <c r="C6" s="51">
        <v>73</v>
      </c>
      <c r="D6" s="212">
        <f t="shared" si="0"/>
        <v>1</v>
      </c>
      <c r="E6" s="228">
        <v>1</v>
      </c>
      <c r="F6" s="38" t="s">
        <v>273</v>
      </c>
      <c r="G6" s="38"/>
      <c r="H6" s="38"/>
      <c r="I6" s="38"/>
      <c r="J6" s="38"/>
      <c r="K6" s="38"/>
      <c r="L6" s="38"/>
      <c r="M6" s="38"/>
      <c r="N6" s="38"/>
      <c r="O6" s="38"/>
      <c r="P6" s="38"/>
      <c r="Q6" s="38"/>
      <c r="R6" s="38"/>
      <c r="S6" s="38"/>
      <c r="T6" s="38"/>
      <c r="U6" s="38"/>
      <c r="V6" s="38"/>
      <c r="W6" s="38"/>
      <c r="X6" s="38"/>
    </row>
    <row r="7" spans="1:24" s="39" customFormat="1" ht="19.5" customHeight="1">
      <c r="A7" s="212">
        <v>156</v>
      </c>
      <c r="B7" s="22" t="s">
        <v>157</v>
      </c>
      <c r="C7" s="51">
        <v>5</v>
      </c>
      <c r="D7" s="212">
        <f t="shared" si="0"/>
        <v>1</v>
      </c>
      <c r="E7" s="228">
        <v>1</v>
      </c>
      <c r="F7" s="38" t="s">
        <v>273</v>
      </c>
      <c r="G7" s="38"/>
      <c r="H7" s="38"/>
      <c r="I7" s="38"/>
      <c r="J7" s="38"/>
      <c r="K7" s="38"/>
      <c r="L7" s="38"/>
      <c r="M7" s="38"/>
      <c r="N7" s="38"/>
      <c r="O7" s="38"/>
      <c r="P7" s="38"/>
      <c r="Q7" s="38"/>
      <c r="R7" s="38"/>
      <c r="S7" s="38"/>
      <c r="T7" s="38"/>
      <c r="U7" s="38"/>
      <c r="V7" s="38"/>
      <c r="W7" s="38"/>
      <c r="X7" s="38"/>
    </row>
    <row r="8" spans="1:24" s="39" customFormat="1" ht="19.5" customHeight="1">
      <c r="A8" s="212">
        <v>157</v>
      </c>
      <c r="B8" s="22" t="s">
        <v>83</v>
      </c>
      <c r="C8" s="51">
        <v>25</v>
      </c>
      <c r="D8" s="212">
        <f t="shared" si="0"/>
        <v>1</v>
      </c>
      <c r="E8" s="228">
        <v>1</v>
      </c>
      <c r="F8" s="38" t="s">
        <v>273</v>
      </c>
      <c r="G8" s="38"/>
      <c r="H8" s="38"/>
      <c r="I8" s="38"/>
      <c r="J8" s="38"/>
      <c r="K8" s="38"/>
      <c r="L8" s="38"/>
      <c r="M8" s="38"/>
      <c r="N8" s="38"/>
      <c r="O8" s="38"/>
      <c r="P8" s="38"/>
      <c r="Q8" s="38"/>
      <c r="R8" s="38"/>
      <c r="S8" s="38"/>
      <c r="T8" s="38"/>
      <c r="U8" s="38"/>
      <c r="V8" s="38"/>
      <c r="W8" s="38"/>
      <c r="X8" s="38"/>
    </row>
    <row r="9" spans="1:24" s="39" customFormat="1" ht="19.5" customHeight="1">
      <c r="A9" s="212">
        <v>158</v>
      </c>
      <c r="B9" s="22" t="s">
        <v>84</v>
      </c>
      <c r="C9" s="51">
        <v>33</v>
      </c>
      <c r="D9" s="212">
        <f t="shared" si="0"/>
        <v>1</v>
      </c>
      <c r="E9" s="228">
        <v>1</v>
      </c>
      <c r="F9" s="38" t="s">
        <v>273</v>
      </c>
      <c r="G9" s="38"/>
      <c r="H9" s="38"/>
      <c r="I9" s="38"/>
      <c r="J9" s="38"/>
      <c r="K9" s="38"/>
      <c r="L9" s="38"/>
      <c r="M9" s="38"/>
      <c r="N9" s="38"/>
      <c r="O9" s="38"/>
      <c r="P9" s="38"/>
      <c r="Q9" s="38"/>
      <c r="R9" s="38"/>
      <c r="S9" s="38"/>
      <c r="T9" s="38"/>
      <c r="U9" s="38"/>
      <c r="V9" s="38"/>
      <c r="W9" s="38"/>
      <c r="X9" s="38"/>
    </row>
    <row r="10" spans="1:24" s="39" customFormat="1" ht="19.5" customHeight="1">
      <c r="A10" s="212">
        <v>159</v>
      </c>
      <c r="B10" s="22" t="s">
        <v>30</v>
      </c>
      <c r="C10" s="51">
        <v>281</v>
      </c>
      <c r="D10" s="212">
        <f t="shared" si="0"/>
        <v>1</v>
      </c>
      <c r="E10" s="228">
        <v>1</v>
      </c>
      <c r="F10" s="38" t="s">
        <v>273</v>
      </c>
      <c r="G10" s="38"/>
      <c r="H10" s="38"/>
      <c r="I10" s="38"/>
      <c r="J10" s="38"/>
      <c r="K10" s="38"/>
      <c r="L10" s="38"/>
      <c r="M10" s="38"/>
      <c r="N10" s="38"/>
      <c r="O10" s="38"/>
      <c r="P10" s="38"/>
      <c r="Q10" s="38"/>
      <c r="R10" s="38"/>
      <c r="S10" s="38"/>
      <c r="T10" s="38"/>
      <c r="U10" s="38"/>
      <c r="V10" s="38"/>
      <c r="W10" s="38"/>
      <c r="X10" s="38"/>
    </row>
    <row r="11" spans="1:24" s="39" customFormat="1" ht="19.5" customHeight="1">
      <c r="A11" s="212">
        <v>160</v>
      </c>
      <c r="B11" s="22" t="s">
        <v>85</v>
      </c>
      <c r="C11" s="51">
        <v>302</v>
      </c>
      <c r="D11" s="212">
        <f t="shared" si="0"/>
        <v>1</v>
      </c>
      <c r="E11" s="228">
        <v>1</v>
      </c>
      <c r="F11" s="38" t="s">
        <v>273</v>
      </c>
      <c r="G11" s="38"/>
      <c r="H11" s="38"/>
      <c r="I11" s="38"/>
      <c r="J11" s="38"/>
      <c r="K11" s="38"/>
      <c r="L11" s="38"/>
      <c r="M11" s="38"/>
      <c r="N11" s="38"/>
      <c r="O11" s="38"/>
      <c r="P11" s="38"/>
      <c r="Q11" s="38"/>
      <c r="R11" s="38"/>
      <c r="S11" s="38"/>
      <c r="T11" s="38"/>
      <c r="U11" s="38"/>
      <c r="V11" s="38"/>
      <c r="W11" s="38"/>
      <c r="X11" s="38"/>
    </row>
    <row r="12" spans="1:24" s="39" customFormat="1" ht="19.5" customHeight="1">
      <c r="A12" s="212">
        <v>161</v>
      </c>
      <c r="B12" s="22" t="s">
        <v>86</v>
      </c>
      <c r="C12" s="51">
        <v>0</v>
      </c>
      <c r="D12" s="212">
        <f t="shared" si="0"/>
        <v>1</v>
      </c>
      <c r="E12" s="228">
        <v>1</v>
      </c>
      <c r="F12" s="38" t="s">
        <v>273</v>
      </c>
      <c r="G12" s="38"/>
      <c r="H12" s="38"/>
      <c r="I12" s="38"/>
      <c r="J12" s="38"/>
      <c r="K12" s="38"/>
      <c r="L12" s="38"/>
      <c r="M12" s="38"/>
      <c r="N12" s="38"/>
      <c r="O12" s="38"/>
      <c r="P12" s="38"/>
      <c r="Q12" s="38"/>
      <c r="R12" s="38"/>
      <c r="S12" s="38"/>
      <c r="T12" s="38"/>
      <c r="U12" s="38"/>
      <c r="V12" s="38"/>
      <c r="W12" s="38"/>
      <c r="X12" s="38"/>
    </row>
    <row r="13" spans="1:24" s="110" customFormat="1" ht="15.75" customHeight="1" hidden="1">
      <c r="A13" s="111"/>
      <c r="B13" s="12"/>
      <c r="C13" s="228" t="s">
        <v>186</v>
      </c>
      <c r="D13" s="228">
        <f>SUM(D5:D12)</f>
        <v>8</v>
      </c>
      <c r="E13" s="228">
        <v>8</v>
      </c>
      <c r="F13" s="12"/>
      <c r="G13" s="12"/>
      <c r="H13" s="12"/>
      <c r="I13" s="12"/>
      <c r="J13" s="12"/>
      <c r="K13" s="12"/>
      <c r="L13" s="12"/>
      <c r="M13" s="12"/>
      <c r="N13" s="12"/>
      <c r="O13" s="12"/>
      <c r="P13" s="12"/>
      <c r="Q13" s="12"/>
      <c r="R13" s="12"/>
      <c r="S13" s="12"/>
      <c r="T13" s="12"/>
      <c r="U13" s="12"/>
      <c r="V13" s="12"/>
      <c r="W13" s="12"/>
      <c r="X13" s="12"/>
    </row>
    <row r="14" spans="1:24" s="110" customFormat="1" ht="15.75" customHeight="1">
      <c r="A14" s="111"/>
      <c r="B14" s="12"/>
      <c r="C14" s="12"/>
      <c r="D14" s="12"/>
      <c r="E14" s="12"/>
      <c r="F14" s="12"/>
      <c r="G14" s="12"/>
      <c r="H14" s="12"/>
      <c r="I14" s="12"/>
      <c r="J14" s="12"/>
      <c r="K14" s="12"/>
      <c r="L14" s="12"/>
      <c r="M14" s="12"/>
      <c r="N14" s="12"/>
      <c r="O14" s="12"/>
      <c r="P14" s="12"/>
      <c r="Q14" s="12"/>
      <c r="R14" s="12"/>
      <c r="S14" s="12"/>
      <c r="T14" s="12"/>
      <c r="U14" s="12"/>
      <c r="V14" s="12"/>
      <c r="W14" s="12"/>
      <c r="X14" s="12"/>
    </row>
    <row r="15" spans="1:24" s="110" customFormat="1" ht="15.75" customHeight="1">
      <c r="A15" s="111"/>
      <c r="B15" s="12"/>
      <c r="C15" s="12"/>
      <c r="D15" s="12"/>
      <c r="E15" s="12"/>
      <c r="F15" s="12"/>
      <c r="G15" s="12"/>
      <c r="H15" s="12"/>
      <c r="I15" s="12"/>
      <c r="J15" s="12"/>
      <c r="K15" s="12"/>
      <c r="L15" s="12"/>
      <c r="M15" s="12"/>
      <c r="N15" s="12"/>
      <c r="O15" s="12"/>
      <c r="P15" s="12"/>
      <c r="Q15" s="12"/>
      <c r="R15" s="12"/>
      <c r="S15" s="12"/>
      <c r="T15" s="12"/>
      <c r="U15" s="12"/>
      <c r="V15" s="12"/>
      <c r="W15" s="12"/>
      <c r="X15" s="12"/>
    </row>
    <row r="16" spans="1:24" s="110" customFormat="1" ht="15.75" customHeight="1">
      <c r="A16" s="111"/>
      <c r="B16" s="12"/>
      <c r="C16" s="12"/>
      <c r="D16" s="12"/>
      <c r="E16" s="12"/>
      <c r="F16" s="12"/>
      <c r="G16" s="12"/>
      <c r="H16" s="12"/>
      <c r="I16" s="12"/>
      <c r="J16" s="12"/>
      <c r="K16" s="12"/>
      <c r="L16" s="12"/>
      <c r="M16" s="12"/>
      <c r="N16" s="12"/>
      <c r="O16" s="12"/>
      <c r="P16" s="12"/>
      <c r="Q16" s="12"/>
      <c r="R16" s="12"/>
      <c r="S16" s="12"/>
      <c r="T16" s="12"/>
      <c r="U16" s="12"/>
      <c r="V16" s="12"/>
      <c r="W16" s="12"/>
      <c r="X16" s="12"/>
    </row>
    <row r="17" spans="1:24" ht="15.75" customHeight="1">
      <c r="A17" s="112"/>
      <c r="B17" s="46"/>
      <c r="C17" s="46"/>
      <c r="D17" s="46"/>
      <c r="E17" s="46"/>
      <c r="F17" s="46"/>
      <c r="G17" s="46"/>
      <c r="H17" s="46"/>
      <c r="I17" s="46"/>
      <c r="J17" s="46"/>
      <c r="K17" s="46"/>
      <c r="L17" s="46"/>
      <c r="M17" s="46"/>
      <c r="N17" s="46"/>
      <c r="O17" s="46"/>
      <c r="P17" s="46"/>
      <c r="Q17" s="46"/>
      <c r="R17" s="46"/>
      <c r="S17" s="46"/>
      <c r="T17" s="46"/>
      <c r="U17" s="46"/>
      <c r="V17" s="46"/>
      <c r="W17" s="46"/>
      <c r="X17" s="46"/>
    </row>
    <row r="18" spans="1:24" ht="15.75" customHeight="1">
      <c r="A18" s="112"/>
      <c r="B18" s="46"/>
      <c r="C18" s="46"/>
      <c r="D18" s="46"/>
      <c r="E18" s="46"/>
      <c r="F18" s="46"/>
      <c r="G18" s="46"/>
      <c r="H18" s="46"/>
      <c r="I18" s="46"/>
      <c r="J18" s="46"/>
      <c r="K18" s="46"/>
      <c r="L18" s="46"/>
      <c r="M18" s="46"/>
      <c r="N18" s="46"/>
      <c r="O18" s="46"/>
      <c r="P18" s="46"/>
      <c r="Q18" s="46"/>
      <c r="R18" s="46"/>
      <c r="S18" s="46"/>
      <c r="T18" s="46"/>
      <c r="U18" s="46"/>
      <c r="V18" s="46"/>
      <c r="W18" s="46"/>
      <c r="X18" s="46"/>
    </row>
    <row r="19" spans="1:24" ht="15.75" customHeight="1">
      <c r="A19" s="112"/>
      <c r="B19" s="46"/>
      <c r="C19" s="46"/>
      <c r="D19" s="46"/>
      <c r="E19" s="46"/>
      <c r="F19" s="46"/>
      <c r="G19" s="46"/>
      <c r="H19" s="46"/>
      <c r="I19" s="46"/>
      <c r="J19" s="46"/>
      <c r="K19" s="46"/>
      <c r="L19" s="46"/>
      <c r="M19" s="46"/>
      <c r="N19" s="46"/>
      <c r="O19" s="46"/>
      <c r="P19" s="46"/>
      <c r="Q19" s="46"/>
      <c r="R19" s="46"/>
      <c r="S19" s="46"/>
      <c r="T19" s="46"/>
      <c r="U19" s="46"/>
      <c r="V19" s="46"/>
      <c r="W19" s="46"/>
      <c r="X19" s="46"/>
    </row>
    <row r="20" spans="1:24" ht="15.75" customHeight="1">
      <c r="A20" s="112"/>
      <c r="B20" s="46"/>
      <c r="C20" s="46"/>
      <c r="D20" s="46"/>
      <c r="E20" s="46"/>
      <c r="F20" s="46"/>
      <c r="G20" s="46"/>
      <c r="H20" s="46"/>
      <c r="I20" s="46"/>
      <c r="J20" s="46"/>
      <c r="K20" s="46"/>
      <c r="L20" s="46"/>
      <c r="M20" s="46"/>
      <c r="N20" s="46"/>
      <c r="O20" s="46"/>
      <c r="P20" s="46"/>
      <c r="Q20" s="46"/>
      <c r="R20" s="46"/>
      <c r="S20" s="46"/>
      <c r="T20" s="46"/>
      <c r="U20" s="46"/>
      <c r="V20" s="46"/>
      <c r="W20" s="46"/>
      <c r="X20" s="46"/>
    </row>
    <row r="21" spans="1:24" ht="15.75" customHeight="1">
      <c r="A21" s="112"/>
      <c r="B21" s="46"/>
      <c r="C21" s="46"/>
      <c r="D21" s="46"/>
      <c r="E21" s="46"/>
      <c r="F21" s="46"/>
      <c r="G21" s="46"/>
      <c r="H21" s="46"/>
      <c r="I21" s="46"/>
      <c r="J21" s="46"/>
      <c r="K21" s="46"/>
      <c r="L21" s="46"/>
      <c r="M21" s="46"/>
      <c r="N21" s="46"/>
      <c r="O21" s="46"/>
      <c r="P21" s="46"/>
      <c r="Q21" s="46"/>
      <c r="R21" s="46"/>
      <c r="S21" s="46"/>
      <c r="T21" s="46"/>
      <c r="U21" s="46"/>
      <c r="V21" s="46"/>
      <c r="W21" s="46"/>
      <c r="X21" s="46"/>
    </row>
    <row r="22" spans="1:24" ht="15.75" customHeight="1">
      <c r="A22" s="112"/>
      <c r="B22" s="46"/>
      <c r="C22" s="46"/>
      <c r="D22" s="46"/>
      <c r="E22" s="46"/>
      <c r="F22" s="46"/>
      <c r="G22" s="46"/>
      <c r="H22" s="46"/>
      <c r="I22" s="46"/>
      <c r="J22" s="46"/>
      <c r="K22" s="46"/>
      <c r="L22" s="46"/>
      <c r="M22" s="46"/>
      <c r="N22" s="46"/>
      <c r="O22" s="46"/>
      <c r="P22" s="46"/>
      <c r="Q22" s="46"/>
      <c r="R22" s="46"/>
      <c r="S22" s="46"/>
      <c r="T22" s="46"/>
      <c r="U22" s="46"/>
      <c r="V22" s="46"/>
      <c r="W22" s="46"/>
      <c r="X22" s="46"/>
    </row>
    <row r="23" spans="1:24" ht="15.75" customHeight="1">
      <c r="A23" s="112"/>
      <c r="B23" s="46"/>
      <c r="C23" s="46"/>
      <c r="D23" s="46"/>
      <c r="E23" s="46"/>
      <c r="F23" s="46"/>
      <c r="G23" s="46"/>
      <c r="H23" s="46"/>
      <c r="I23" s="46"/>
      <c r="J23" s="46"/>
      <c r="K23" s="46"/>
      <c r="L23" s="46"/>
      <c r="M23" s="46"/>
      <c r="N23" s="46"/>
      <c r="O23" s="46"/>
      <c r="P23" s="46"/>
      <c r="Q23" s="46"/>
      <c r="R23" s="46"/>
      <c r="S23" s="46"/>
      <c r="T23" s="46"/>
      <c r="U23" s="46"/>
      <c r="V23" s="46"/>
      <c r="W23" s="46"/>
      <c r="X23" s="46"/>
    </row>
    <row r="24" spans="1:24" ht="15.75" customHeight="1">
      <c r="A24" s="112"/>
      <c r="B24" s="46"/>
      <c r="C24" s="46"/>
      <c r="D24" s="46"/>
      <c r="E24" s="46"/>
      <c r="F24" s="46"/>
      <c r="G24" s="46"/>
      <c r="H24" s="46"/>
      <c r="I24" s="46"/>
      <c r="J24" s="46"/>
      <c r="K24" s="46"/>
      <c r="L24" s="46"/>
      <c r="M24" s="46"/>
      <c r="N24" s="46"/>
      <c r="O24" s="46"/>
      <c r="P24" s="46"/>
      <c r="Q24" s="46"/>
      <c r="R24" s="46"/>
      <c r="S24" s="46"/>
      <c r="T24" s="46"/>
      <c r="U24" s="46"/>
      <c r="V24" s="46"/>
      <c r="W24" s="46"/>
      <c r="X24" s="46"/>
    </row>
    <row r="25" spans="1:24" ht="15.75" customHeight="1">
      <c r="A25" s="112"/>
      <c r="B25" s="46"/>
      <c r="C25" s="46"/>
      <c r="D25" s="46"/>
      <c r="E25" s="46"/>
      <c r="F25" s="46"/>
      <c r="G25" s="46"/>
      <c r="H25" s="46"/>
      <c r="I25" s="46"/>
      <c r="J25" s="46"/>
      <c r="K25" s="46"/>
      <c r="L25" s="46"/>
      <c r="M25" s="46"/>
      <c r="N25" s="46"/>
      <c r="O25" s="46"/>
      <c r="P25" s="46"/>
      <c r="Q25" s="46"/>
      <c r="R25" s="46"/>
      <c r="S25" s="46"/>
      <c r="T25" s="46"/>
      <c r="U25" s="46"/>
      <c r="V25" s="46"/>
      <c r="W25" s="46"/>
      <c r="X25" s="46"/>
    </row>
    <row r="26" spans="1:24" ht="15.75" customHeight="1">
      <c r="A26" s="112"/>
      <c r="B26" s="46"/>
      <c r="C26" s="46"/>
      <c r="D26" s="46"/>
      <c r="E26" s="46"/>
      <c r="F26" s="46"/>
      <c r="G26" s="46"/>
      <c r="H26" s="46"/>
      <c r="I26" s="46"/>
      <c r="J26" s="46"/>
      <c r="K26" s="46"/>
      <c r="L26" s="46"/>
      <c r="M26" s="46"/>
      <c r="N26" s="46"/>
      <c r="O26" s="46"/>
      <c r="P26" s="46"/>
      <c r="Q26" s="46"/>
      <c r="R26" s="46"/>
      <c r="S26" s="46"/>
      <c r="T26" s="46"/>
      <c r="U26" s="46"/>
      <c r="V26" s="46"/>
      <c r="W26" s="46"/>
      <c r="X26" s="46"/>
    </row>
    <row r="27" spans="1:24" ht="15.75" customHeight="1">
      <c r="A27" s="112"/>
      <c r="B27" s="46"/>
      <c r="C27" s="46"/>
      <c r="D27" s="46"/>
      <c r="E27" s="46"/>
      <c r="F27" s="46"/>
      <c r="G27" s="46"/>
      <c r="H27" s="46"/>
      <c r="I27" s="46"/>
      <c r="J27" s="46"/>
      <c r="K27" s="46"/>
      <c r="L27" s="46"/>
      <c r="M27" s="46"/>
      <c r="N27" s="46"/>
      <c r="O27" s="46"/>
      <c r="P27" s="46"/>
      <c r="Q27" s="46"/>
      <c r="R27" s="46"/>
      <c r="S27" s="46"/>
      <c r="T27" s="46"/>
      <c r="U27" s="46"/>
      <c r="V27" s="46"/>
      <c r="W27" s="46"/>
      <c r="X27" s="46"/>
    </row>
    <row r="28" spans="1:24" ht="15.75" customHeight="1">
      <c r="A28" s="112"/>
      <c r="B28" s="46"/>
      <c r="C28" s="46"/>
      <c r="D28" s="46"/>
      <c r="E28" s="46"/>
      <c r="F28" s="46"/>
      <c r="G28" s="46"/>
      <c r="H28" s="46"/>
      <c r="I28" s="46"/>
      <c r="J28" s="46"/>
      <c r="K28" s="46"/>
      <c r="L28" s="46"/>
      <c r="M28" s="46"/>
      <c r="N28" s="46"/>
      <c r="O28" s="46"/>
      <c r="P28" s="46"/>
      <c r="Q28" s="46"/>
      <c r="R28" s="46"/>
      <c r="S28" s="46"/>
      <c r="T28" s="46"/>
      <c r="U28" s="46"/>
      <c r="V28" s="46"/>
      <c r="W28" s="46"/>
      <c r="X28" s="46"/>
    </row>
    <row r="29" spans="1:24" ht="15.75" customHeight="1">
      <c r="A29" s="112"/>
      <c r="B29" s="46"/>
      <c r="C29" s="46"/>
      <c r="D29" s="46"/>
      <c r="E29" s="46"/>
      <c r="F29" s="46"/>
      <c r="G29" s="46"/>
      <c r="H29" s="46"/>
      <c r="I29" s="46"/>
      <c r="J29" s="46"/>
      <c r="K29" s="46"/>
      <c r="L29" s="46"/>
      <c r="M29" s="46"/>
      <c r="N29" s="46"/>
      <c r="O29" s="46"/>
      <c r="P29" s="46"/>
      <c r="Q29" s="46"/>
      <c r="R29" s="46"/>
      <c r="S29" s="46"/>
      <c r="T29" s="46"/>
      <c r="U29" s="46"/>
      <c r="V29" s="46"/>
      <c r="W29" s="46"/>
      <c r="X29" s="46"/>
    </row>
    <row r="30" spans="1:24" ht="15.75" customHeight="1">
      <c r="A30" s="112"/>
      <c r="B30" s="46"/>
      <c r="C30" s="46"/>
      <c r="D30" s="46"/>
      <c r="E30" s="46"/>
      <c r="F30" s="46"/>
      <c r="G30" s="46"/>
      <c r="H30" s="46"/>
      <c r="I30" s="46"/>
      <c r="J30" s="46"/>
      <c r="K30" s="46"/>
      <c r="L30" s="46"/>
      <c r="M30" s="46"/>
      <c r="N30" s="46"/>
      <c r="O30" s="46"/>
      <c r="P30" s="46"/>
      <c r="Q30" s="46"/>
      <c r="R30" s="46"/>
      <c r="S30" s="46"/>
      <c r="T30" s="46"/>
      <c r="U30" s="46"/>
      <c r="V30" s="46"/>
      <c r="W30" s="46"/>
      <c r="X30" s="46"/>
    </row>
    <row r="31" spans="1:26" ht="15.75" customHeight="1">
      <c r="A31" s="112"/>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112"/>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112"/>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112"/>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112"/>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112"/>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112"/>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112"/>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112"/>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112"/>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112"/>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112"/>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112"/>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112"/>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112"/>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112"/>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112"/>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112"/>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112"/>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112"/>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112"/>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112"/>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112"/>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11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sheetData>
  <sheetProtection password="F786" sheet="1" objects="1" scenarios="1" selectLockedCells="1"/>
  <mergeCells count="3">
    <mergeCell ref="A3:C3"/>
    <mergeCell ref="A2:E2"/>
    <mergeCell ref="A1:E1"/>
  </mergeCells>
  <dataValidations count="1">
    <dataValidation type="whole" operator="greaterThanOrEqual" allowBlank="1" showInputMessage="1" showErrorMessage="1" errorTitle="Conteúdo Inválido" error="Digite apenas números inteiros ou deixe em branco." sqref="C5:C12">
      <formula1>0</formula1>
    </dataValidation>
  </dataValidations>
  <printOptions/>
  <pageMargins left="0.511811024" right="0.511811024" top="0.787401575" bottom="0.787401575" header="0.31496062" footer="0.3149606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Plan10">
    <tabColor theme="3"/>
  </sheetPr>
  <dimension ref="A1:AT267"/>
  <sheetViews>
    <sheetView zoomScale="80" zoomScaleNormal="80" zoomScalePageLayoutView="0" workbookViewId="0" topLeftCell="A17">
      <selection activeCell="D9" sqref="D9"/>
    </sheetView>
  </sheetViews>
  <sheetFormatPr defaultColWidth="14.421875" defaultRowHeight="12.75"/>
  <cols>
    <col min="1" max="1" width="9.8515625" style="48" customWidth="1"/>
    <col min="2" max="2" width="71.57421875" style="143" customWidth="1"/>
    <col min="3" max="3" width="19.8515625" style="143" customWidth="1"/>
    <col min="4" max="4" width="20.00390625" style="143" customWidth="1"/>
    <col min="5" max="5" width="20.7109375" style="143" customWidth="1"/>
    <col min="6" max="6" width="67.140625" style="143" customWidth="1"/>
    <col min="7" max="7" width="7.8515625" style="144" hidden="1" customWidth="1"/>
    <col min="8" max="8" width="9.28125" style="125" hidden="1" customWidth="1"/>
    <col min="9" max="9" width="22.140625" style="48" hidden="1" customWidth="1"/>
    <col min="10" max="10" width="32.28125" style="48" hidden="1" customWidth="1"/>
    <col min="11" max="16384" width="14.421875" style="48" customWidth="1"/>
  </cols>
  <sheetData>
    <row r="1" spans="1:6" s="29" customFormat="1" ht="33" customHeight="1" hidden="1" thickBot="1">
      <c r="A1" s="287" t="s">
        <v>462</v>
      </c>
      <c r="B1" s="287"/>
      <c r="C1" s="287"/>
      <c r="D1" s="287"/>
      <c r="E1" s="287"/>
      <c r="F1" s="287"/>
    </row>
    <row r="2" spans="1:10" ht="105.75" customHeight="1" thickBot="1">
      <c r="A2" s="385" t="s">
        <v>442</v>
      </c>
      <c r="B2" s="386"/>
      <c r="C2" s="386"/>
      <c r="D2" s="386"/>
      <c r="E2" s="386"/>
      <c r="F2" s="386"/>
      <c r="G2" s="115"/>
      <c r="H2" s="116"/>
      <c r="I2" s="117"/>
      <c r="J2" s="118"/>
    </row>
    <row r="3" spans="1:10" s="121" customFormat="1" ht="23.25">
      <c r="A3" s="384" t="s">
        <v>72</v>
      </c>
      <c r="B3" s="384"/>
      <c r="C3" s="384"/>
      <c r="D3" s="384"/>
      <c r="E3" s="384"/>
      <c r="F3" s="384"/>
      <c r="G3" s="119"/>
      <c r="H3" s="120"/>
      <c r="J3" s="76" t="s">
        <v>369</v>
      </c>
    </row>
    <row r="4" spans="1:25" s="124" customFormat="1" ht="23.25" customHeight="1">
      <c r="A4" s="201" t="s">
        <v>73</v>
      </c>
      <c r="B4" s="382" t="s">
        <v>99</v>
      </c>
      <c r="C4" s="382"/>
      <c r="D4" s="382" t="s">
        <v>100</v>
      </c>
      <c r="E4" s="382"/>
      <c r="F4" s="382"/>
      <c r="G4" s="122" t="s">
        <v>194</v>
      </c>
      <c r="H4" s="200" t="s">
        <v>195</v>
      </c>
      <c r="I4" s="123"/>
      <c r="J4" s="77" t="s">
        <v>251</v>
      </c>
      <c r="K4" s="123"/>
      <c r="L4" s="123"/>
      <c r="M4" s="123"/>
      <c r="N4" s="123"/>
      <c r="O4" s="123"/>
      <c r="P4" s="123"/>
      <c r="Q4" s="123"/>
      <c r="R4" s="123"/>
      <c r="S4" s="123"/>
      <c r="T4" s="123"/>
      <c r="U4" s="123"/>
      <c r="V4" s="123"/>
      <c r="W4" s="123"/>
      <c r="X4" s="123"/>
      <c r="Y4" s="123"/>
    </row>
    <row r="5" spans="1:25" s="125" customFormat="1" ht="26.25" customHeight="1">
      <c r="A5" s="223">
        <v>183</v>
      </c>
      <c r="B5" s="381" t="s">
        <v>386</v>
      </c>
      <c r="C5" s="381"/>
      <c r="D5" s="52">
        <v>911</v>
      </c>
      <c r="E5" s="374"/>
      <c r="F5" s="374"/>
      <c r="G5" s="225">
        <f aca="true" t="shared" si="0" ref="G5:G11">COUNTIF(D5,"&gt;0")</f>
        <v>1</v>
      </c>
      <c r="H5" s="228">
        <v>1</v>
      </c>
      <c r="I5" s="123" t="s">
        <v>298</v>
      </c>
      <c r="J5" s="77" t="s">
        <v>252</v>
      </c>
      <c r="K5" s="123"/>
      <c r="L5" s="123"/>
      <c r="M5" s="123"/>
      <c r="N5" s="123"/>
      <c r="O5" s="123"/>
      <c r="P5" s="123"/>
      <c r="Q5" s="123"/>
      <c r="R5" s="123"/>
      <c r="S5" s="123"/>
      <c r="T5" s="123"/>
      <c r="U5" s="123"/>
      <c r="V5" s="123"/>
      <c r="W5" s="123"/>
      <c r="X5" s="123"/>
      <c r="Y5" s="123"/>
    </row>
    <row r="6" spans="1:25" s="39" customFormat="1" ht="24" customHeight="1">
      <c r="A6" s="388">
        <v>184</v>
      </c>
      <c r="B6" s="381" t="s">
        <v>387</v>
      </c>
      <c r="C6" s="21" t="s">
        <v>269</v>
      </c>
      <c r="D6" s="52">
        <v>21306</v>
      </c>
      <c r="E6" s="374"/>
      <c r="F6" s="374"/>
      <c r="G6" s="225">
        <f t="shared" si="0"/>
        <v>1</v>
      </c>
      <c r="H6" s="228">
        <v>1</v>
      </c>
      <c r="I6" s="123" t="s">
        <v>298</v>
      </c>
      <c r="J6" s="123"/>
      <c r="K6" s="123"/>
      <c r="L6" s="123"/>
      <c r="M6" s="123"/>
      <c r="N6" s="123"/>
      <c r="O6" s="123"/>
      <c r="P6" s="123"/>
      <c r="Q6" s="123"/>
      <c r="R6" s="123"/>
      <c r="S6" s="123"/>
      <c r="T6" s="123"/>
      <c r="U6" s="123"/>
      <c r="V6" s="123"/>
      <c r="W6" s="123"/>
      <c r="X6" s="123"/>
      <c r="Y6" s="123"/>
    </row>
    <row r="7" spans="1:25" s="39" customFormat="1" ht="24" customHeight="1">
      <c r="A7" s="388"/>
      <c r="B7" s="387"/>
      <c r="C7" s="21" t="s">
        <v>270</v>
      </c>
      <c r="D7" s="52">
        <v>5400</v>
      </c>
      <c r="E7" s="374"/>
      <c r="F7" s="374"/>
      <c r="G7" s="225">
        <f t="shared" si="0"/>
        <v>1</v>
      </c>
      <c r="H7" s="228">
        <v>1</v>
      </c>
      <c r="I7" s="123" t="s">
        <v>298</v>
      </c>
      <c r="J7" s="123"/>
      <c r="K7" s="123"/>
      <c r="L7" s="123"/>
      <c r="M7" s="123"/>
      <c r="N7" s="123"/>
      <c r="O7" s="123"/>
      <c r="P7" s="123"/>
      <c r="Q7" s="123"/>
      <c r="R7" s="123"/>
      <c r="S7" s="123"/>
      <c r="T7" s="123"/>
      <c r="U7" s="123"/>
      <c r="V7" s="123"/>
      <c r="W7" s="123"/>
      <c r="X7" s="123"/>
      <c r="Y7" s="123"/>
    </row>
    <row r="8" spans="1:25" s="39" customFormat="1" ht="24" customHeight="1">
      <c r="A8" s="388"/>
      <c r="B8" s="387"/>
      <c r="C8" s="21" t="s">
        <v>271</v>
      </c>
      <c r="D8" s="52">
        <v>3303</v>
      </c>
      <c r="E8" s="374"/>
      <c r="F8" s="374"/>
      <c r="G8" s="225">
        <f t="shared" si="0"/>
        <v>1</v>
      </c>
      <c r="H8" s="228">
        <v>1</v>
      </c>
      <c r="I8" s="123" t="s">
        <v>298</v>
      </c>
      <c r="J8" s="123" t="s">
        <v>285</v>
      </c>
      <c r="K8" s="123"/>
      <c r="L8" s="123"/>
      <c r="M8" s="123"/>
      <c r="N8" s="123"/>
      <c r="O8" s="123"/>
      <c r="P8" s="123"/>
      <c r="Q8" s="123"/>
      <c r="R8" s="123"/>
      <c r="S8" s="123"/>
      <c r="T8" s="123"/>
      <c r="U8" s="123"/>
      <c r="V8" s="123"/>
      <c r="W8" s="123"/>
      <c r="X8" s="123"/>
      <c r="Y8" s="123"/>
    </row>
    <row r="9" spans="1:25" s="39" customFormat="1" ht="34.5" customHeight="1">
      <c r="A9" s="388"/>
      <c r="B9" s="387"/>
      <c r="C9" s="21" t="s">
        <v>272</v>
      </c>
      <c r="D9" s="52">
        <v>0</v>
      </c>
      <c r="E9" s="374"/>
      <c r="F9" s="374"/>
      <c r="G9" s="225">
        <f t="shared" si="0"/>
        <v>0</v>
      </c>
      <c r="H9" s="228">
        <v>1</v>
      </c>
      <c r="I9" s="123" t="s">
        <v>298</v>
      </c>
      <c r="J9" s="123"/>
      <c r="K9" s="123"/>
      <c r="L9" s="123"/>
      <c r="M9" s="123"/>
      <c r="N9" s="123"/>
      <c r="O9" s="123"/>
      <c r="P9" s="123"/>
      <c r="Q9" s="123"/>
      <c r="R9" s="123"/>
      <c r="S9" s="123"/>
      <c r="T9" s="123"/>
      <c r="U9" s="123"/>
      <c r="V9" s="123"/>
      <c r="W9" s="123"/>
      <c r="X9" s="123"/>
      <c r="Y9" s="123"/>
    </row>
    <row r="10" spans="1:25" s="39" customFormat="1" ht="20.25" customHeight="1">
      <c r="A10" s="223">
        <v>185</v>
      </c>
      <c r="B10" s="381" t="s">
        <v>388</v>
      </c>
      <c r="C10" s="381"/>
      <c r="D10" s="52">
        <v>920</v>
      </c>
      <c r="E10" s="374"/>
      <c r="F10" s="374"/>
      <c r="G10" s="225">
        <f t="shared" si="0"/>
        <v>1</v>
      </c>
      <c r="H10" s="228">
        <v>1</v>
      </c>
      <c r="I10" s="123" t="s">
        <v>298</v>
      </c>
      <c r="J10" s="123"/>
      <c r="K10" s="123"/>
      <c r="L10" s="123"/>
      <c r="M10" s="123"/>
      <c r="N10" s="123"/>
      <c r="O10" s="123"/>
      <c r="P10" s="123"/>
      <c r="Q10" s="123"/>
      <c r="R10" s="123"/>
      <c r="S10" s="123"/>
      <c r="T10" s="123"/>
      <c r="U10" s="123"/>
      <c r="V10" s="123"/>
      <c r="W10" s="123"/>
      <c r="X10" s="123"/>
      <c r="Y10" s="123"/>
    </row>
    <row r="11" spans="1:25" s="39" customFormat="1" ht="20.25" customHeight="1">
      <c r="A11" s="223">
        <v>186</v>
      </c>
      <c r="B11" s="381" t="s">
        <v>389</v>
      </c>
      <c r="C11" s="381"/>
      <c r="D11" s="52">
        <v>180</v>
      </c>
      <c r="E11" s="374"/>
      <c r="F11" s="374"/>
      <c r="G11" s="225">
        <f t="shared" si="0"/>
        <v>1</v>
      </c>
      <c r="H11" s="228">
        <v>1</v>
      </c>
      <c r="I11" s="123" t="s">
        <v>298</v>
      </c>
      <c r="J11" s="123"/>
      <c r="K11" s="123"/>
      <c r="L11" s="123"/>
      <c r="M11" s="123"/>
      <c r="N11" s="123"/>
      <c r="O11" s="123"/>
      <c r="P11" s="123"/>
      <c r="Q11" s="123"/>
      <c r="R11" s="123"/>
      <c r="S11" s="123"/>
      <c r="T11" s="123"/>
      <c r="U11" s="123"/>
      <c r="V11" s="123"/>
      <c r="W11" s="123"/>
      <c r="X11" s="123"/>
      <c r="Y11" s="123"/>
    </row>
    <row r="12" spans="1:25" s="39" customFormat="1" ht="24" customHeight="1">
      <c r="A12" s="261" t="s">
        <v>183</v>
      </c>
      <c r="B12" s="261"/>
      <c r="C12" s="261"/>
      <c r="D12" s="261"/>
      <c r="E12" s="261"/>
      <c r="F12" s="261"/>
      <c r="G12" s="126"/>
      <c r="H12" s="200"/>
      <c r="I12" s="123"/>
      <c r="J12" s="123"/>
      <c r="K12" s="123"/>
      <c r="L12" s="123"/>
      <c r="M12" s="123"/>
      <c r="N12" s="123"/>
      <c r="O12" s="123"/>
      <c r="P12" s="123"/>
      <c r="Q12" s="123"/>
      <c r="R12" s="123"/>
      <c r="S12" s="123"/>
      <c r="T12" s="123"/>
      <c r="U12" s="123"/>
      <c r="V12" s="123"/>
      <c r="W12" s="123"/>
      <c r="X12" s="123"/>
      <c r="Y12" s="123"/>
    </row>
    <row r="13" spans="1:25" s="124" customFormat="1" ht="24" customHeight="1">
      <c r="A13" s="201" t="s">
        <v>73</v>
      </c>
      <c r="B13" s="382" t="s">
        <v>99</v>
      </c>
      <c r="C13" s="382"/>
      <c r="D13" s="382" t="s">
        <v>100</v>
      </c>
      <c r="E13" s="382"/>
      <c r="F13" s="382"/>
      <c r="G13" s="122" t="s">
        <v>194</v>
      </c>
      <c r="H13" s="200" t="s">
        <v>195</v>
      </c>
      <c r="I13" s="123"/>
      <c r="J13" s="123"/>
      <c r="K13" s="123"/>
      <c r="L13" s="123"/>
      <c r="M13" s="123"/>
      <c r="N13" s="123"/>
      <c r="O13" s="123"/>
      <c r="P13" s="123"/>
      <c r="Q13" s="123"/>
      <c r="R13" s="123"/>
      <c r="S13" s="123"/>
      <c r="T13" s="123"/>
      <c r="U13" s="123"/>
      <c r="V13" s="123"/>
      <c r="W13" s="123"/>
      <c r="X13" s="123"/>
      <c r="Y13" s="123"/>
    </row>
    <row r="14" spans="1:46" s="39" customFormat="1" ht="23.25" customHeight="1">
      <c r="A14" s="223">
        <v>187</v>
      </c>
      <c r="B14" s="380" t="s">
        <v>33</v>
      </c>
      <c r="C14" s="380"/>
      <c r="D14" s="204" t="s">
        <v>251</v>
      </c>
      <c r="E14" s="298"/>
      <c r="F14" s="298"/>
      <c r="G14" s="114">
        <f>IF(D14="SIM OU NÃO?",0,1)</f>
        <v>1</v>
      </c>
      <c r="H14" s="227">
        <v>1</v>
      </c>
      <c r="I14" s="118"/>
      <c r="J14" s="118"/>
      <c r="K14" s="118"/>
      <c r="L14" s="118"/>
      <c r="M14" s="118"/>
      <c r="N14" s="118"/>
      <c r="O14" s="118"/>
      <c r="P14" s="118"/>
      <c r="Q14" s="118"/>
      <c r="R14" s="118"/>
      <c r="S14" s="118"/>
      <c r="T14" s="118"/>
      <c r="U14" s="118"/>
      <c r="V14" s="118"/>
      <c r="W14" s="118"/>
      <c r="X14" s="118"/>
      <c r="Y14" s="118"/>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s="39" customFormat="1" ht="23.25" customHeight="1">
      <c r="A15" s="223">
        <v>188</v>
      </c>
      <c r="B15" s="373" t="s">
        <v>52</v>
      </c>
      <c r="C15" s="373"/>
      <c r="D15" s="204" t="s">
        <v>251</v>
      </c>
      <c r="E15" s="298"/>
      <c r="F15" s="298"/>
      <c r="G15" s="114">
        <f>IF(D15="SIM OU NÃO?",0,1)</f>
        <v>1</v>
      </c>
      <c r="H15" s="227">
        <v>1</v>
      </c>
      <c r="I15" s="118"/>
      <c r="J15" s="118"/>
      <c r="K15" s="118"/>
      <c r="L15" s="118"/>
      <c r="M15" s="118"/>
      <c r="N15" s="118"/>
      <c r="O15" s="118"/>
      <c r="P15" s="118"/>
      <c r="Q15" s="118"/>
      <c r="R15" s="118"/>
      <c r="S15" s="118"/>
      <c r="T15" s="118"/>
      <c r="U15" s="118"/>
      <c r="V15" s="118"/>
      <c r="W15" s="118"/>
      <c r="X15" s="118"/>
      <c r="Y15" s="118"/>
      <c r="Z15" s="127"/>
      <c r="AA15" s="127"/>
      <c r="AB15" s="127"/>
      <c r="AC15" s="127"/>
      <c r="AD15" s="127"/>
      <c r="AE15" s="127"/>
      <c r="AF15" s="127"/>
      <c r="AG15" s="127"/>
      <c r="AH15" s="127"/>
      <c r="AI15" s="127"/>
      <c r="AJ15" s="127"/>
      <c r="AK15" s="127"/>
      <c r="AL15" s="127"/>
      <c r="AM15" s="127"/>
      <c r="AN15" s="127"/>
      <c r="AO15" s="127"/>
      <c r="AP15" s="127"/>
      <c r="AQ15" s="127"/>
      <c r="AR15" s="127"/>
      <c r="AS15" s="127"/>
      <c r="AT15" s="127"/>
    </row>
    <row r="16" spans="1:46" s="39" customFormat="1" ht="23.25" customHeight="1">
      <c r="A16" s="388">
        <v>189</v>
      </c>
      <c r="B16" s="373" t="s">
        <v>53</v>
      </c>
      <c r="C16" s="373"/>
      <c r="D16" s="55" t="s">
        <v>285</v>
      </c>
      <c r="E16" s="128" t="s">
        <v>299</v>
      </c>
      <c r="F16" s="128"/>
      <c r="G16" s="389">
        <f>IF(OR(D16&lt;&gt;"",D17&lt;&gt;"",D18&lt;&gt;""),1,0)</f>
        <v>1</v>
      </c>
      <c r="H16" s="404">
        <v>1</v>
      </c>
      <c r="I16" s="118"/>
      <c r="J16" s="118"/>
      <c r="K16" s="118"/>
      <c r="L16" s="129"/>
      <c r="M16" s="118"/>
      <c r="N16" s="118"/>
      <c r="O16" s="118"/>
      <c r="P16" s="118"/>
      <c r="Q16" s="118"/>
      <c r="R16" s="118"/>
      <c r="S16" s="118"/>
      <c r="T16" s="118"/>
      <c r="U16" s="118"/>
      <c r="V16" s="118"/>
      <c r="W16" s="118"/>
      <c r="X16" s="118"/>
      <c r="Y16" s="118"/>
      <c r="Z16" s="127"/>
      <c r="AA16" s="127"/>
      <c r="AB16" s="127"/>
      <c r="AC16" s="127"/>
      <c r="AD16" s="127"/>
      <c r="AE16" s="127"/>
      <c r="AF16" s="127"/>
      <c r="AG16" s="127"/>
      <c r="AH16" s="127"/>
      <c r="AI16" s="127"/>
      <c r="AJ16" s="127"/>
      <c r="AK16" s="127"/>
      <c r="AL16" s="127"/>
      <c r="AM16" s="127"/>
      <c r="AN16" s="127"/>
      <c r="AO16" s="127"/>
      <c r="AP16" s="127"/>
      <c r="AQ16" s="127"/>
      <c r="AR16" s="127"/>
      <c r="AS16" s="127"/>
      <c r="AT16" s="127"/>
    </row>
    <row r="17" spans="1:46" s="39" customFormat="1" ht="23.25" customHeight="1">
      <c r="A17" s="388"/>
      <c r="B17" s="373"/>
      <c r="C17" s="373"/>
      <c r="D17" s="55" t="s">
        <v>285</v>
      </c>
      <c r="E17" s="378" t="s">
        <v>300</v>
      </c>
      <c r="F17" s="378"/>
      <c r="G17" s="390"/>
      <c r="H17" s="404"/>
      <c r="I17" s="118"/>
      <c r="J17" s="118"/>
      <c r="K17" s="118"/>
      <c r="L17" s="129"/>
      <c r="M17" s="118"/>
      <c r="N17" s="118"/>
      <c r="O17" s="118"/>
      <c r="P17" s="118"/>
      <c r="Q17" s="118"/>
      <c r="R17" s="118"/>
      <c r="S17" s="118"/>
      <c r="T17" s="118"/>
      <c r="U17" s="118"/>
      <c r="V17" s="118"/>
      <c r="W17" s="118"/>
      <c r="X17" s="118"/>
      <c r="Y17" s="118"/>
      <c r="Z17" s="127"/>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6" s="39" customFormat="1" ht="23.25" customHeight="1">
      <c r="A18" s="388"/>
      <c r="B18" s="373"/>
      <c r="C18" s="373"/>
      <c r="D18" s="55" t="s">
        <v>285</v>
      </c>
      <c r="E18" s="378" t="s">
        <v>301</v>
      </c>
      <c r="F18" s="378"/>
      <c r="G18" s="391"/>
      <c r="H18" s="404"/>
      <c r="I18" s="118"/>
      <c r="J18" s="118"/>
      <c r="K18" s="118"/>
      <c r="L18" s="129"/>
      <c r="M18" s="118"/>
      <c r="N18" s="118"/>
      <c r="O18" s="118"/>
      <c r="P18" s="118"/>
      <c r="Q18" s="118"/>
      <c r="R18" s="118"/>
      <c r="S18" s="118"/>
      <c r="T18" s="118"/>
      <c r="U18" s="118"/>
      <c r="V18" s="118"/>
      <c r="W18" s="118"/>
      <c r="X18" s="118"/>
      <c r="Y18" s="118"/>
      <c r="Z18" s="127"/>
      <c r="AA18" s="127"/>
      <c r="AB18" s="127"/>
      <c r="AC18" s="127"/>
      <c r="AD18" s="127"/>
      <c r="AE18" s="127"/>
      <c r="AF18" s="127"/>
      <c r="AG18" s="127"/>
      <c r="AH18" s="127"/>
      <c r="AI18" s="127"/>
      <c r="AJ18" s="127"/>
      <c r="AK18" s="127"/>
      <c r="AL18" s="127"/>
      <c r="AM18" s="127"/>
      <c r="AN18" s="127"/>
      <c r="AO18" s="127"/>
      <c r="AP18" s="127"/>
      <c r="AQ18" s="127"/>
      <c r="AR18" s="127"/>
      <c r="AS18" s="127"/>
      <c r="AT18" s="127"/>
    </row>
    <row r="19" spans="1:46" s="39" customFormat="1" ht="23.25" customHeight="1">
      <c r="A19" s="223">
        <v>190</v>
      </c>
      <c r="B19" s="373" t="s">
        <v>297</v>
      </c>
      <c r="C19" s="373"/>
      <c r="D19" s="204" t="s">
        <v>251</v>
      </c>
      <c r="E19" s="298"/>
      <c r="F19" s="298"/>
      <c r="G19" s="114">
        <f>IF(D19="SIM OU NÃO?",0,1)</f>
        <v>1</v>
      </c>
      <c r="H19" s="130">
        <v>1</v>
      </c>
      <c r="I19" s="118"/>
      <c r="J19" s="118"/>
      <c r="K19" s="118"/>
      <c r="L19" s="118"/>
      <c r="M19" s="118"/>
      <c r="N19" s="118"/>
      <c r="O19" s="118"/>
      <c r="P19" s="118"/>
      <c r="Q19" s="118"/>
      <c r="R19" s="118"/>
      <c r="S19" s="118"/>
      <c r="T19" s="118"/>
      <c r="U19" s="118"/>
      <c r="V19" s="118"/>
      <c r="W19" s="118"/>
      <c r="X19" s="118"/>
      <c r="Y19" s="118"/>
      <c r="Z19" s="127"/>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6" s="22" customFormat="1" ht="24.75" customHeight="1">
      <c r="A20" s="388">
        <v>191</v>
      </c>
      <c r="B20" s="373" t="s">
        <v>54</v>
      </c>
      <c r="C20" s="373"/>
      <c r="D20" s="55" t="s">
        <v>285</v>
      </c>
      <c r="E20" s="383" t="s">
        <v>302</v>
      </c>
      <c r="F20" s="383"/>
      <c r="G20" s="392">
        <f>IF(OR(D20&lt;&gt;"",D21&lt;&gt;"",D22&lt;&gt;"",D23&lt;&gt;"",D24&lt;&gt;"",D25&lt;&gt;""),1,0)</f>
        <v>1</v>
      </c>
      <c r="H20" s="404">
        <v>1</v>
      </c>
      <c r="I20" s="118"/>
      <c r="J20" s="118"/>
      <c r="K20" s="118"/>
      <c r="L20" s="118"/>
      <c r="M20" s="118"/>
      <c r="N20" s="118"/>
      <c r="O20" s="118"/>
      <c r="P20" s="118"/>
      <c r="Q20" s="118"/>
      <c r="R20" s="118"/>
      <c r="S20" s="118"/>
      <c r="T20" s="118"/>
      <c r="U20" s="118"/>
      <c r="V20" s="118"/>
      <c r="W20" s="118"/>
      <c r="X20" s="118"/>
      <c r="Y20" s="118"/>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6" s="22" customFormat="1" ht="24.75" customHeight="1">
      <c r="A21" s="388"/>
      <c r="B21" s="373"/>
      <c r="C21" s="373"/>
      <c r="D21" s="55" t="s">
        <v>285</v>
      </c>
      <c r="E21" s="383" t="s">
        <v>303</v>
      </c>
      <c r="F21" s="383"/>
      <c r="G21" s="393"/>
      <c r="H21" s="404"/>
      <c r="I21" s="118"/>
      <c r="J21" s="118"/>
      <c r="K21" s="118"/>
      <c r="L21" s="118"/>
      <c r="M21" s="118"/>
      <c r="N21" s="118"/>
      <c r="O21" s="118"/>
      <c r="P21" s="118"/>
      <c r="Q21" s="118"/>
      <c r="R21" s="118"/>
      <c r="S21" s="118"/>
      <c r="T21" s="118"/>
      <c r="U21" s="118"/>
      <c r="V21" s="118"/>
      <c r="W21" s="118"/>
      <c r="X21" s="118"/>
      <c r="Y21" s="118"/>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6" s="22" customFormat="1" ht="24.75" customHeight="1">
      <c r="A22" s="388"/>
      <c r="B22" s="373"/>
      <c r="C22" s="373"/>
      <c r="D22" s="55" t="s">
        <v>285</v>
      </c>
      <c r="E22" s="383" t="s">
        <v>304</v>
      </c>
      <c r="F22" s="383"/>
      <c r="G22" s="393"/>
      <c r="H22" s="404"/>
      <c r="I22" s="118"/>
      <c r="J22" s="118"/>
      <c r="K22" s="118"/>
      <c r="L22" s="118"/>
      <c r="M22" s="118"/>
      <c r="N22" s="118"/>
      <c r="O22" s="118"/>
      <c r="P22" s="118"/>
      <c r="Q22" s="118"/>
      <c r="R22" s="118"/>
      <c r="S22" s="118"/>
      <c r="T22" s="118"/>
      <c r="U22" s="118"/>
      <c r="V22" s="118"/>
      <c r="W22" s="118"/>
      <c r="X22" s="118"/>
      <c r="Y22" s="118"/>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6" s="22" customFormat="1" ht="24.75" customHeight="1">
      <c r="A23" s="388"/>
      <c r="B23" s="373"/>
      <c r="C23" s="373"/>
      <c r="D23" s="55" t="s">
        <v>285</v>
      </c>
      <c r="E23" s="383" t="s">
        <v>305</v>
      </c>
      <c r="F23" s="383"/>
      <c r="G23" s="393"/>
      <c r="H23" s="404"/>
      <c r="I23" s="118"/>
      <c r="J23" s="118"/>
      <c r="K23" s="118"/>
      <c r="L23" s="118"/>
      <c r="M23" s="118"/>
      <c r="N23" s="118"/>
      <c r="O23" s="118"/>
      <c r="P23" s="118"/>
      <c r="Q23" s="118"/>
      <c r="R23" s="118"/>
      <c r="S23" s="118"/>
      <c r="T23" s="118"/>
      <c r="U23" s="118"/>
      <c r="V23" s="118"/>
      <c r="W23" s="118"/>
      <c r="X23" s="118"/>
      <c r="Y23" s="118"/>
      <c r="Z23" s="127"/>
      <c r="AA23" s="127"/>
      <c r="AB23" s="127"/>
      <c r="AC23" s="127"/>
      <c r="AD23" s="127"/>
      <c r="AE23" s="127"/>
      <c r="AF23" s="127"/>
      <c r="AG23" s="127"/>
      <c r="AH23" s="127"/>
      <c r="AI23" s="127"/>
      <c r="AJ23" s="127"/>
      <c r="AK23" s="127"/>
      <c r="AL23" s="127"/>
      <c r="AM23" s="127"/>
      <c r="AN23" s="127"/>
      <c r="AO23" s="127"/>
      <c r="AP23" s="127"/>
      <c r="AQ23" s="127"/>
      <c r="AR23" s="127"/>
      <c r="AS23" s="127"/>
      <c r="AT23" s="127"/>
    </row>
    <row r="24" spans="1:46" s="39" customFormat="1" ht="48.75" customHeight="1">
      <c r="A24" s="388"/>
      <c r="B24" s="373"/>
      <c r="C24" s="373"/>
      <c r="D24" s="55" t="s">
        <v>285</v>
      </c>
      <c r="E24" s="383" t="s">
        <v>307</v>
      </c>
      <c r="F24" s="383"/>
      <c r="G24" s="393"/>
      <c r="H24" s="404"/>
      <c r="I24" s="118"/>
      <c r="J24" s="118"/>
      <c r="K24" s="118"/>
      <c r="L24" s="118"/>
      <c r="M24" s="118"/>
      <c r="N24" s="118"/>
      <c r="O24" s="118"/>
      <c r="P24" s="118"/>
      <c r="Q24" s="118"/>
      <c r="R24" s="118"/>
      <c r="S24" s="118"/>
      <c r="T24" s="118"/>
      <c r="U24" s="118"/>
      <c r="V24" s="118"/>
      <c r="W24" s="118"/>
      <c r="X24" s="118"/>
      <c r="Y24" s="118"/>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6" s="22" customFormat="1" ht="24.75" customHeight="1">
      <c r="A25" s="388"/>
      <c r="B25" s="373"/>
      <c r="C25" s="373"/>
      <c r="D25" s="55"/>
      <c r="E25" s="383" t="s">
        <v>306</v>
      </c>
      <c r="F25" s="383"/>
      <c r="G25" s="394"/>
      <c r="H25" s="404"/>
      <c r="I25" s="118"/>
      <c r="J25" s="118"/>
      <c r="K25" s="118"/>
      <c r="L25" s="118"/>
      <c r="M25" s="118"/>
      <c r="N25" s="118"/>
      <c r="O25" s="118"/>
      <c r="P25" s="118"/>
      <c r="Q25" s="118"/>
      <c r="R25" s="118"/>
      <c r="S25" s="118"/>
      <c r="T25" s="118"/>
      <c r="U25" s="118"/>
      <c r="V25" s="118"/>
      <c r="W25" s="118"/>
      <c r="X25" s="118"/>
      <c r="Y25" s="118"/>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6" s="39" customFormat="1" ht="34.5" customHeight="1">
      <c r="A26" s="223">
        <v>192</v>
      </c>
      <c r="B26" s="373" t="s">
        <v>55</v>
      </c>
      <c r="C26" s="373"/>
      <c r="D26" s="204" t="s">
        <v>252</v>
      </c>
      <c r="E26" s="298"/>
      <c r="F26" s="298"/>
      <c r="G26" s="114">
        <f>IF(D26="SIM OU NÃO?",0,1)</f>
        <v>1</v>
      </c>
      <c r="H26" s="131">
        <v>1</v>
      </c>
      <c r="I26" s="118"/>
      <c r="J26" s="118"/>
      <c r="K26" s="118"/>
      <c r="L26" s="118"/>
      <c r="M26" s="118"/>
      <c r="N26" s="118"/>
      <c r="O26" s="118"/>
      <c r="P26" s="118"/>
      <c r="Q26" s="118"/>
      <c r="R26" s="118"/>
      <c r="S26" s="118"/>
      <c r="T26" s="118"/>
      <c r="U26" s="118"/>
      <c r="V26" s="118"/>
      <c r="W26" s="118"/>
      <c r="X26" s="118"/>
      <c r="Y26" s="118"/>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25" s="39" customFormat="1" ht="21.75" customHeight="1">
      <c r="A27" s="388">
        <v>193</v>
      </c>
      <c r="B27" s="373" t="s">
        <v>56</v>
      </c>
      <c r="C27" s="373"/>
      <c r="D27" s="55"/>
      <c r="E27" s="378" t="s">
        <v>308</v>
      </c>
      <c r="F27" s="378"/>
      <c r="G27" s="392">
        <f>IF(OR(D27&lt;&gt;"",D28&lt;&gt;"",D29&lt;&gt;"",D30&lt;&gt;"",D31&lt;&gt;""),1,0)</f>
        <v>1</v>
      </c>
      <c r="H27" s="405">
        <v>1</v>
      </c>
      <c r="I27" s="123"/>
      <c r="J27" s="123"/>
      <c r="K27" s="123"/>
      <c r="L27" s="123"/>
      <c r="M27" s="123"/>
      <c r="N27" s="123"/>
      <c r="O27" s="123"/>
      <c r="P27" s="123"/>
      <c r="Q27" s="123"/>
      <c r="R27" s="123"/>
      <c r="S27" s="123"/>
      <c r="T27" s="123"/>
      <c r="U27" s="123"/>
      <c r="V27" s="123"/>
      <c r="W27" s="123"/>
      <c r="X27" s="123"/>
      <c r="Y27" s="123"/>
    </row>
    <row r="28" spans="1:25" s="39" customFormat="1" ht="21.75" customHeight="1">
      <c r="A28" s="388"/>
      <c r="B28" s="373"/>
      <c r="C28" s="373"/>
      <c r="D28" s="55"/>
      <c r="E28" s="378" t="s">
        <v>309</v>
      </c>
      <c r="F28" s="378"/>
      <c r="G28" s="393"/>
      <c r="H28" s="405"/>
      <c r="I28" s="123"/>
      <c r="J28" s="123"/>
      <c r="K28" s="123"/>
      <c r="L28" s="123"/>
      <c r="M28" s="123"/>
      <c r="N28" s="123"/>
      <c r="O28" s="123"/>
      <c r="P28" s="123"/>
      <c r="Q28" s="123"/>
      <c r="R28" s="123"/>
      <c r="S28" s="123"/>
      <c r="T28" s="123"/>
      <c r="U28" s="123"/>
      <c r="V28" s="123"/>
      <c r="W28" s="123"/>
      <c r="X28" s="123"/>
      <c r="Y28" s="123"/>
    </row>
    <row r="29" spans="1:25" s="39" customFormat="1" ht="21.75" customHeight="1">
      <c r="A29" s="388"/>
      <c r="B29" s="373"/>
      <c r="C29" s="373"/>
      <c r="D29" s="55"/>
      <c r="E29" s="378" t="s">
        <v>310</v>
      </c>
      <c r="F29" s="378"/>
      <c r="G29" s="393"/>
      <c r="H29" s="405"/>
      <c r="I29" s="123"/>
      <c r="J29" s="123"/>
      <c r="K29" s="123"/>
      <c r="L29" s="123"/>
      <c r="M29" s="123"/>
      <c r="N29" s="123"/>
      <c r="O29" s="123"/>
      <c r="P29" s="123"/>
      <c r="Q29" s="123"/>
      <c r="R29" s="123"/>
      <c r="S29" s="123"/>
      <c r="T29" s="123"/>
      <c r="U29" s="123"/>
      <c r="V29" s="123"/>
      <c r="W29" s="123"/>
      <c r="X29" s="123"/>
      <c r="Y29" s="123"/>
    </row>
    <row r="30" spans="1:25" s="39" customFormat="1" ht="21.75" customHeight="1">
      <c r="A30" s="388"/>
      <c r="B30" s="373"/>
      <c r="C30" s="373"/>
      <c r="D30" s="55"/>
      <c r="E30" s="378" t="s">
        <v>311</v>
      </c>
      <c r="F30" s="378"/>
      <c r="G30" s="393"/>
      <c r="H30" s="405"/>
      <c r="I30" s="123"/>
      <c r="J30" s="123"/>
      <c r="K30" s="123"/>
      <c r="L30" s="123"/>
      <c r="M30" s="123"/>
      <c r="N30" s="123"/>
      <c r="O30" s="123"/>
      <c r="P30" s="123"/>
      <c r="Q30" s="123"/>
      <c r="R30" s="123"/>
      <c r="S30" s="123"/>
      <c r="T30" s="123"/>
      <c r="U30" s="123"/>
      <c r="V30" s="123"/>
      <c r="W30" s="123"/>
      <c r="X30" s="123"/>
      <c r="Y30" s="123"/>
    </row>
    <row r="31" spans="1:25" s="39" customFormat="1" ht="21.75" customHeight="1">
      <c r="A31" s="388"/>
      <c r="B31" s="373"/>
      <c r="C31" s="373"/>
      <c r="D31" s="55" t="s">
        <v>285</v>
      </c>
      <c r="E31" s="378" t="s">
        <v>312</v>
      </c>
      <c r="F31" s="378"/>
      <c r="G31" s="394"/>
      <c r="H31" s="405"/>
      <c r="I31" s="123"/>
      <c r="J31" s="123"/>
      <c r="K31" s="123"/>
      <c r="L31" s="123"/>
      <c r="M31" s="123"/>
      <c r="N31" s="123"/>
      <c r="O31" s="123"/>
      <c r="P31" s="123"/>
      <c r="Q31" s="123"/>
      <c r="R31" s="123"/>
      <c r="S31" s="123"/>
      <c r="T31" s="123"/>
      <c r="U31" s="123"/>
      <c r="V31" s="123"/>
      <c r="W31" s="123"/>
      <c r="X31" s="123"/>
      <c r="Y31" s="123"/>
    </row>
    <row r="32" spans="1:25" s="39" customFormat="1" ht="35.25" customHeight="1">
      <c r="A32" s="223">
        <v>194</v>
      </c>
      <c r="B32" s="373" t="s">
        <v>162</v>
      </c>
      <c r="C32" s="373"/>
      <c r="D32" s="204" t="s">
        <v>251</v>
      </c>
      <c r="E32" s="298"/>
      <c r="F32" s="298"/>
      <c r="G32" s="114">
        <f>IF(D32="SIM OU NÃO?",0,1)</f>
        <v>1</v>
      </c>
      <c r="H32" s="228">
        <v>1</v>
      </c>
      <c r="I32" s="123"/>
      <c r="J32" s="123"/>
      <c r="K32" s="123"/>
      <c r="L32" s="123"/>
      <c r="M32" s="123"/>
      <c r="N32" s="123"/>
      <c r="O32" s="123"/>
      <c r="P32" s="123"/>
      <c r="Q32" s="123"/>
      <c r="R32" s="123"/>
      <c r="S32" s="123"/>
      <c r="T32" s="123"/>
      <c r="U32" s="123"/>
      <c r="V32" s="123"/>
      <c r="W32" s="123"/>
      <c r="X32" s="123"/>
      <c r="Y32" s="123"/>
    </row>
    <row r="33" spans="1:25" s="39" customFormat="1" ht="24.75" customHeight="1">
      <c r="A33" s="388">
        <v>195</v>
      </c>
      <c r="B33" s="373" t="s">
        <v>158</v>
      </c>
      <c r="C33" s="373"/>
      <c r="D33" s="55" t="s">
        <v>285</v>
      </c>
      <c r="E33" s="378" t="s">
        <v>313</v>
      </c>
      <c r="F33" s="378"/>
      <c r="G33" s="392">
        <f>IF(OR(D33&lt;&gt;"",D34&lt;&gt;"",D35&lt;&gt;""),1,0)</f>
        <v>1</v>
      </c>
      <c r="H33" s="405">
        <v>1</v>
      </c>
      <c r="I33" s="123"/>
      <c r="J33" s="132" t="s">
        <v>316</v>
      </c>
      <c r="K33" s="123"/>
      <c r="L33" s="123"/>
      <c r="M33" s="123"/>
      <c r="N33" s="123"/>
      <c r="O33" s="123"/>
      <c r="P33" s="123"/>
      <c r="Q33" s="123"/>
      <c r="R33" s="123"/>
      <c r="S33" s="123"/>
      <c r="T33" s="123"/>
      <c r="U33" s="123"/>
      <c r="V33" s="123"/>
      <c r="W33" s="123"/>
      <c r="X33" s="123"/>
      <c r="Y33" s="123"/>
    </row>
    <row r="34" spans="1:25" s="39" customFormat="1" ht="24.75" customHeight="1">
      <c r="A34" s="388"/>
      <c r="B34" s="373"/>
      <c r="C34" s="373"/>
      <c r="D34" s="55" t="s">
        <v>285</v>
      </c>
      <c r="E34" s="378" t="s">
        <v>314</v>
      </c>
      <c r="F34" s="378"/>
      <c r="G34" s="393"/>
      <c r="H34" s="405"/>
      <c r="I34" s="123"/>
      <c r="J34" s="25" t="s">
        <v>317</v>
      </c>
      <c r="K34" s="123"/>
      <c r="L34" s="123"/>
      <c r="M34" s="123"/>
      <c r="N34" s="123"/>
      <c r="O34" s="123"/>
      <c r="P34" s="123"/>
      <c r="Q34" s="123"/>
      <c r="R34" s="123"/>
      <c r="S34" s="123"/>
      <c r="T34" s="123"/>
      <c r="U34" s="123"/>
      <c r="V34" s="123"/>
      <c r="W34" s="123"/>
      <c r="X34" s="123"/>
      <c r="Y34" s="123"/>
    </row>
    <row r="35" spans="1:25" s="39" customFormat="1" ht="24.75" customHeight="1">
      <c r="A35" s="388"/>
      <c r="B35" s="373"/>
      <c r="C35" s="373"/>
      <c r="D35" s="55"/>
      <c r="E35" s="378" t="s">
        <v>315</v>
      </c>
      <c r="F35" s="378"/>
      <c r="G35" s="394"/>
      <c r="H35" s="405"/>
      <c r="I35" s="123"/>
      <c r="J35" s="95" t="s">
        <v>330</v>
      </c>
      <c r="K35" s="123"/>
      <c r="L35" s="123"/>
      <c r="M35" s="123"/>
      <c r="N35" s="123"/>
      <c r="O35" s="123"/>
      <c r="P35" s="123"/>
      <c r="Q35" s="123"/>
      <c r="R35" s="123"/>
      <c r="S35" s="123"/>
      <c r="T35" s="123"/>
      <c r="U35" s="123"/>
      <c r="V35" s="123"/>
      <c r="W35" s="123"/>
      <c r="X35" s="123"/>
      <c r="Y35" s="123"/>
    </row>
    <row r="36" spans="1:25" s="39" customFormat="1" ht="31.5" customHeight="1">
      <c r="A36" s="223">
        <v>196</v>
      </c>
      <c r="B36" s="373" t="s">
        <v>159</v>
      </c>
      <c r="C36" s="373"/>
      <c r="D36" s="379" t="s">
        <v>329</v>
      </c>
      <c r="E36" s="379"/>
      <c r="F36" s="133"/>
      <c r="G36" s="134">
        <f>IF(D36="  selecione uma opção",0,1)</f>
        <v>1</v>
      </c>
      <c r="H36" s="228">
        <v>1</v>
      </c>
      <c r="I36" s="123"/>
      <c r="J36" s="95" t="s">
        <v>331</v>
      </c>
      <c r="K36" s="123"/>
      <c r="L36" s="123"/>
      <c r="M36" s="123"/>
      <c r="N36" s="123"/>
      <c r="O36" s="123"/>
      <c r="P36" s="123"/>
      <c r="Q36" s="123"/>
      <c r="R36" s="123"/>
      <c r="S36" s="123"/>
      <c r="T36" s="123"/>
      <c r="U36" s="123"/>
      <c r="V36" s="123"/>
      <c r="W36" s="123"/>
      <c r="X36" s="123"/>
      <c r="Y36" s="123"/>
    </row>
    <row r="37" spans="1:25" s="39" customFormat="1" ht="27" customHeight="1">
      <c r="A37" s="223">
        <v>197</v>
      </c>
      <c r="B37" s="373" t="s">
        <v>57</v>
      </c>
      <c r="C37" s="373"/>
      <c r="D37" s="204" t="s">
        <v>251</v>
      </c>
      <c r="E37" s="298"/>
      <c r="F37" s="298"/>
      <c r="G37" s="114">
        <f>IF(D37="SIM OU NÃO?",0,1)</f>
        <v>1</v>
      </c>
      <c r="H37" s="228">
        <v>1</v>
      </c>
      <c r="I37" s="123"/>
      <c r="J37" s="95" t="s">
        <v>329</v>
      </c>
      <c r="K37" s="123"/>
      <c r="L37" s="123"/>
      <c r="M37" s="123"/>
      <c r="N37" s="123"/>
      <c r="O37" s="123"/>
      <c r="P37" s="123"/>
      <c r="Q37" s="123"/>
      <c r="R37" s="123"/>
      <c r="S37" s="123"/>
      <c r="T37" s="123"/>
      <c r="U37" s="123"/>
      <c r="V37" s="123"/>
      <c r="W37" s="123"/>
      <c r="X37" s="123"/>
      <c r="Y37" s="123"/>
    </row>
    <row r="38" spans="1:25" s="39" customFormat="1" ht="32.25" customHeight="1">
      <c r="A38" s="223">
        <v>198</v>
      </c>
      <c r="B38" s="373" t="s">
        <v>58</v>
      </c>
      <c r="C38" s="373"/>
      <c r="D38" s="204" t="s">
        <v>251</v>
      </c>
      <c r="E38" s="298"/>
      <c r="F38" s="298"/>
      <c r="G38" s="114">
        <f>IF(D38="SIM OU NÃO?",0,1)</f>
        <v>1</v>
      </c>
      <c r="H38" s="228">
        <v>1</v>
      </c>
      <c r="I38" s="123"/>
      <c r="K38" s="123"/>
      <c r="L38" s="123"/>
      <c r="M38" s="123"/>
      <c r="N38" s="123"/>
      <c r="O38" s="123"/>
      <c r="P38" s="123"/>
      <c r="Q38" s="123"/>
      <c r="R38" s="123"/>
      <c r="S38" s="123"/>
      <c r="T38" s="123"/>
      <c r="U38" s="123"/>
      <c r="V38" s="123"/>
      <c r="W38" s="123"/>
      <c r="X38" s="123"/>
      <c r="Y38" s="123"/>
    </row>
    <row r="39" spans="1:25" s="39" customFormat="1" ht="22.5" customHeight="1">
      <c r="A39" s="388">
        <v>199</v>
      </c>
      <c r="B39" s="373" t="s">
        <v>161</v>
      </c>
      <c r="C39" s="373"/>
      <c r="D39" s="55" t="s">
        <v>285</v>
      </c>
      <c r="E39" s="378" t="s">
        <v>320</v>
      </c>
      <c r="F39" s="378"/>
      <c r="G39" s="392">
        <f>IF(OR(D39&lt;&gt;"",D40&lt;&gt;"",D41&lt;&gt;"",D42&lt;&gt;"",D43&lt;&gt;"",D44&lt;&gt;"",D45&lt;&gt;"",D46&lt;&gt;"",D47&lt;&gt;"",D48&lt;&gt;"",D49&lt;&gt;""),1,0)</f>
        <v>1</v>
      </c>
      <c r="H39" s="405">
        <v>1</v>
      </c>
      <c r="I39" s="123"/>
      <c r="J39" s="123"/>
      <c r="K39" s="123"/>
      <c r="L39" s="123"/>
      <c r="M39" s="123"/>
      <c r="N39" s="123"/>
      <c r="O39" s="123"/>
      <c r="P39" s="123"/>
      <c r="Q39" s="123"/>
      <c r="R39" s="123"/>
      <c r="S39" s="123"/>
      <c r="T39" s="123"/>
      <c r="U39" s="123"/>
      <c r="V39" s="123"/>
      <c r="W39" s="123"/>
      <c r="X39" s="123"/>
      <c r="Y39" s="123"/>
    </row>
    <row r="40" spans="1:25" s="39" customFormat="1" ht="22.5" customHeight="1">
      <c r="A40" s="388"/>
      <c r="B40" s="373"/>
      <c r="C40" s="373"/>
      <c r="D40" s="55" t="s">
        <v>285</v>
      </c>
      <c r="E40" s="378" t="s">
        <v>321</v>
      </c>
      <c r="F40" s="378"/>
      <c r="G40" s="393"/>
      <c r="H40" s="405"/>
      <c r="I40" s="123"/>
      <c r="J40" s="123"/>
      <c r="K40" s="123"/>
      <c r="L40" s="123"/>
      <c r="M40" s="123"/>
      <c r="N40" s="123"/>
      <c r="O40" s="123"/>
      <c r="P40" s="123"/>
      <c r="Q40" s="123"/>
      <c r="R40" s="123"/>
      <c r="S40" s="123"/>
      <c r="T40" s="123"/>
      <c r="U40" s="123"/>
      <c r="V40" s="123"/>
      <c r="W40" s="123"/>
      <c r="X40" s="123"/>
      <c r="Y40" s="123"/>
    </row>
    <row r="41" spans="1:25" s="39" customFormat="1" ht="22.5" customHeight="1">
      <c r="A41" s="388"/>
      <c r="B41" s="373"/>
      <c r="C41" s="373"/>
      <c r="D41" s="55" t="s">
        <v>285</v>
      </c>
      <c r="E41" s="378" t="s">
        <v>322</v>
      </c>
      <c r="F41" s="378"/>
      <c r="G41" s="393"/>
      <c r="H41" s="405"/>
      <c r="I41" s="123"/>
      <c r="J41" s="123"/>
      <c r="K41" s="123"/>
      <c r="L41" s="123"/>
      <c r="M41" s="123"/>
      <c r="N41" s="123"/>
      <c r="O41" s="123"/>
      <c r="P41" s="123"/>
      <c r="Q41" s="123"/>
      <c r="R41" s="123"/>
      <c r="S41" s="123"/>
      <c r="T41" s="123"/>
      <c r="U41" s="123"/>
      <c r="V41" s="123"/>
      <c r="W41" s="123"/>
      <c r="X41" s="123"/>
      <c r="Y41" s="123"/>
    </row>
    <row r="42" spans="1:25" s="39" customFormat="1" ht="22.5" customHeight="1">
      <c r="A42" s="388"/>
      <c r="B42" s="373"/>
      <c r="C42" s="373"/>
      <c r="D42" s="55" t="s">
        <v>285</v>
      </c>
      <c r="E42" s="378" t="s">
        <v>323</v>
      </c>
      <c r="F42" s="378"/>
      <c r="G42" s="393"/>
      <c r="H42" s="405"/>
      <c r="I42" s="123"/>
      <c r="J42" s="123"/>
      <c r="K42" s="123"/>
      <c r="L42" s="123"/>
      <c r="M42" s="123"/>
      <c r="N42" s="123"/>
      <c r="O42" s="123"/>
      <c r="P42" s="123"/>
      <c r="Q42" s="123"/>
      <c r="R42" s="123"/>
      <c r="S42" s="123"/>
      <c r="T42" s="123"/>
      <c r="U42" s="123"/>
      <c r="V42" s="123"/>
      <c r="W42" s="123"/>
      <c r="X42" s="123"/>
      <c r="Y42" s="123"/>
    </row>
    <row r="43" spans="1:25" s="39" customFormat="1" ht="22.5" customHeight="1">
      <c r="A43" s="388"/>
      <c r="B43" s="373"/>
      <c r="C43" s="373"/>
      <c r="D43" s="55" t="s">
        <v>285</v>
      </c>
      <c r="E43" s="378" t="s">
        <v>324</v>
      </c>
      <c r="F43" s="378"/>
      <c r="G43" s="393"/>
      <c r="H43" s="405"/>
      <c r="I43" s="123"/>
      <c r="J43" s="123"/>
      <c r="K43" s="123"/>
      <c r="L43" s="123"/>
      <c r="M43" s="123"/>
      <c r="N43" s="123"/>
      <c r="O43" s="123"/>
      <c r="P43" s="123"/>
      <c r="Q43" s="123"/>
      <c r="R43" s="123"/>
      <c r="S43" s="123"/>
      <c r="T43" s="123"/>
      <c r="U43" s="123"/>
      <c r="V43" s="123"/>
      <c r="W43" s="123"/>
      <c r="X43" s="123"/>
      <c r="Y43" s="123"/>
    </row>
    <row r="44" spans="1:25" s="39" customFormat="1" ht="22.5" customHeight="1">
      <c r="A44" s="388"/>
      <c r="B44" s="373"/>
      <c r="C44" s="373"/>
      <c r="D44" s="55" t="s">
        <v>285</v>
      </c>
      <c r="E44" s="378" t="s">
        <v>325</v>
      </c>
      <c r="F44" s="378"/>
      <c r="G44" s="393"/>
      <c r="H44" s="405"/>
      <c r="I44" s="123"/>
      <c r="J44" s="123"/>
      <c r="K44" s="123"/>
      <c r="L44" s="123"/>
      <c r="M44" s="123"/>
      <c r="N44" s="123"/>
      <c r="O44" s="123"/>
      <c r="P44" s="123"/>
      <c r="Q44" s="123"/>
      <c r="R44" s="123"/>
      <c r="S44" s="123"/>
      <c r="T44" s="123"/>
      <c r="U44" s="123"/>
      <c r="V44" s="123"/>
      <c r="W44" s="123"/>
      <c r="X44" s="123"/>
      <c r="Y44" s="123"/>
    </row>
    <row r="45" spans="1:25" s="39" customFormat="1" ht="22.5" customHeight="1">
      <c r="A45" s="388"/>
      <c r="B45" s="373"/>
      <c r="C45" s="373"/>
      <c r="D45" s="55" t="s">
        <v>285</v>
      </c>
      <c r="E45" s="378" t="s">
        <v>326</v>
      </c>
      <c r="F45" s="378"/>
      <c r="G45" s="393"/>
      <c r="H45" s="405"/>
      <c r="I45" s="123"/>
      <c r="J45" s="123"/>
      <c r="K45" s="123"/>
      <c r="L45" s="123"/>
      <c r="M45" s="123"/>
      <c r="N45" s="123"/>
      <c r="O45" s="123"/>
      <c r="P45" s="123"/>
      <c r="Q45" s="123"/>
      <c r="R45" s="123"/>
      <c r="S45" s="123"/>
      <c r="T45" s="123"/>
      <c r="U45" s="123"/>
      <c r="V45" s="123"/>
      <c r="W45" s="123"/>
      <c r="X45" s="123"/>
      <c r="Y45" s="123"/>
    </row>
    <row r="46" spans="1:25" s="39" customFormat="1" ht="22.5" customHeight="1">
      <c r="A46" s="388"/>
      <c r="B46" s="373"/>
      <c r="C46" s="373"/>
      <c r="D46" s="55" t="s">
        <v>285</v>
      </c>
      <c r="E46" s="378" t="s">
        <v>327</v>
      </c>
      <c r="F46" s="378"/>
      <c r="G46" s="393"/>
      <c r="H46" s="405"/>
      <c r="I46" s="123"/>
      <c r="J46" s="123"/>
      <c r="K46" s="123"/>
      <c r="L46" s="123"/>
      <c r="M46" s="123"/>
      <c r="N46" s="123"/>
      <c r="O46" s="123"/>
      <c r="P46" s="123"/>
      <c r="Q46" s="123"/>
      <c r="R46" s="123"/>
      <c r="S46" s="123"/>
      <c r="T46" s="123"/>
      <c r="U46" s="123"/>
      <c r="V46" s="123"/>
      <c r="W46" s="123"/>
      <c r="X46" s="123"/>
      <c r="Y46" s="123"/>
    </row>
    <row r="47" spans="1:25" s="39" customFormat="1" ht="22.5" customHeight="1">
      <c r="A47" s="388"/>
      <c r="B47" s="373"/>
      <c r="C47" s="373"/>
      <c r="D47" s="55" t="s">
        <v>285</v>
      </c>
      <c r="E47" s="378" t="s">
        <v>318</v>
      </c>
      <c r="F47" s="378"/>
      <c r="G47" s="393"/>
      <c r="H47" s="405"/>
      <c r="I47" s="123"/>
      <c r="J47" s="123"/>
      <c r="K47" s="123"/>
      <c r="L47" s="123"/>
      <c r="M47" s="123"/>
      <c r="N47" s="123"/>
      <c r="O47" s="123"/>
      <c r="P47" s="123"/>
      <c r="Q47" s="123"/>
      <c r="R47" s="123"/>
      <c r="S47" s="123"/>
      <c r="T47" s="123"/>
      <c r="U47" s="123"/>
      <c r="V47" s="123"/>
      <c r="W47" s="123"/>
      <c r="X47" s="123"/>
      <c r="Y47" s="123"/>
    </row>
    <row r="48" spans="1:25" s="39" customFormat="1" ht="22.5" customHeight="1">
      <c r="A48" s="388"/>
      <c r="B48" s="373"/>
      <c r="C48" s="373"/>
      <c r="D48" s="55" t="s">
        <v>285</v>
      </c>
      <c r="E48" s="378" t="s">
        <v>319</v>
      </c>
      <c r="F48" s="378"/>
      <c r="G48" s="393"/>
      <c r="H48" s="405"/>
      <c r="I48" s="123"/>
      <c r="J48" s="123"/>
      <c r="K48" s="123"/>
      <c r="L48" s="123"/>
      <c r="M48" s="123"/>
      <c r="N48" s="123"/>
      <c r="O48" s="123"/>
      <c r="P48" s="123"/>
      <c r="Q48" s="123"/>
      <c r="R48" s="123"/>
      <c r="S48" s="123"/>
      <c r="T48" s="123"/>
      <c r="U48" s="123"/>
      <c r="V48" s="123"/>
      <c r="W48" s="123"/>
      <c r="X48" s="123"/>
      <c r="Y48" s="123"/>
    </row>
    <row r="49" spans="1:25" s="39" customFormat="1" ht="22.5" customHeight="1">
      <c r="A49" s="388"/>
      <c r="B49" s="373"/>
      <c r="C49" s="373"/>
      <c r="D49" s="55"/>
      <c r="E49" s="378" t="s">
        <v>328</v>
      </c>
      <c r="F49" s="378"/>
      <c r="G49" s="394"/>
      <c r="H49" s="405"/>
      <c r="I49" s="123"/>
      <c r="J49" s="123"/>
      <c r="K49" s="123"/>
      <c r="L49" s="123"/>
      <c r="M49" s="123"/>
      <c r="N49" s="123"/>
      <c r="O49" s="123"/>
      <c r="P49" s="123"/>
      <c r="Q49" s="123"/>
      <c r="R49" s="123"/>
      <c r="S49" s="123"/>
      <c r="T49" s="123"/>
      <c r="U49" s="123"/>
      <c r="V49" s="123"/>
      <c r="W49" s="123"/>
      <c r="X49" s="123"/>
      <c r="Y49" s="123"/>
    </row>
    <row r="50" spans="1:25" s="39" customFormat="1" ht="24" customHeight="1">
      <c r="A50" s="388">
        <v>200</v>
      </c>
      <c r="B50" s="395" t="s">
        <v>277</v>
      </c>
      <c r="C50" s="395"/>
      <c r="D50" s="55" t="s">
        <v>285</v>
      </c>
      <c r="E50" s="378" t="s">
        <v>332</v>
      </c>
      <c r="F50" s="378"/>
      <c r="G50" s="392">
        <f>IF(OR(D50&lt;&gt;"",D51&lt;&gt;"",D52&lt;&gt;"",D53&lt;&gt;"",D54&lt;&gt;""),1,0)</f>
        <v>1</v>
      </c>
      <c r="H50" s="405">
        <v>1</v>
      </c>
      <c r="I50" s="123"/>
      <c r="J50" s="123"/>
      <c r="K50" s="123"/>
      <c r="L50" s="123"/>
      <c r="M50" s="123"/>
      <c r="N50" s="123"/>
      <c r="O50" s="123"/>
      <c r="P50" s="123"/>
      <c r="Q50" s="123"/>
      <c r="R50" s="123"/>
      <c r="S50" s="123"/>
      <c r="T50" s="123"/>
      <c r="U50" s="123"/>
      <c r="V50" s="123"/>
      <c r="W50" s="123"/>
      <c r="X50" s="123"/>
      <c r="Y50" s="123"/>
    </row>
    <row r="51" spans="1:25" s="39" customFormat="1" ht="24" customHeight="1">
      <c r="A51" s="388"/>
      <c r="B51" s="395"/>
      <c r="C51" s="395"/>
      <c r="D51" s="55"/>
      <c r="E51" s="378" t="s">
        <v>333</v>
      </c>
      <c r="F51" s="378"/>
      <c r="G51" s="393"/>
      <c r="H51" s="405"/>
      <c r="I51" s="123"/>
      <c r="J51" s="123"/>
      <c r="K51" s="123"/>
      <c r="L51" s="123"/>
      <c r="M51" s="123"/>
      <c r="N51" s="123"/>
      <c r="O51" s="123"/>
      <c r="P51" s="123"/>
      <c r="Q51" s="123"/>
      <c r="R51" s="123"/>
      <c r="S51" s="123"/>
      <c r="T51" s="123"/>
      <c r="U51" s="123"/>
      <c r="V51" s="123"/>
      <c r="W51" s="123"/>
      <c r="X51" s="123"/>
      <c r="Y51" s="123"/>
    </row>
    <row r="52" spans="1:25" s="39" customFormat="1" ht="24" customHeight="1">
      <c r="A52" s="388"/>
      <c r="B52" s="395"/>
      <c r="C52" s="395"/>
      <c r="D52" s="55" t="s">
        <v>285</v>
      </c>
      <c r="E52" s="378" t="s">
        <v>334</v>
      </c>
      <c r="F52" s="378"/>
      <c r="G52" s="393"/>
      <c r="H52" s="405"/>
      <c r="I52" s="123"/>
      <c r="J52" s="123"/>
      <c r="K52" s="123"/>
      <c r="L52" s="123"/>
      <c r="M52" s="123"/>
      <c r="N52" s="123"/>
      <c r="O52" s="123"/>
      <c r="P52" s="123"/>
      <c r="Q52" s="123"/>
      <c r="R52" s="123"/>
      <c r="S52" s="123"/>
      <c r="T52" s="123"/>
      <c r="U52" s="123"/>
      <c r="V52" s="123"/>
      <c r="W52" s="123"/>
      <c r="X52" s="123"/>
      <c r="Y52" s="123"/>
    </row>
    <row r="53" spans="1:25" s="39" customFormat="1" ht="24" customHeight="1">
      <c r="A53" s="388"/>
      <c r="B53" s="395"/>
      <c r="C53" s="395"/>
      <c r="D53" s="55"/>
      <c r="E53" s="378" t="s">
        <v>335</v>
      </c>
      <c r="F53" s="378"/>
      <c r="G53" s="393"/>
      <c r="H53" s="405"/>
      <c r="I53" s="123"/>
      <c r="J53" s="123"/>
      <c r="K53" s="123"/>
      <c r="L53" s="123"/>
      <c r="M53" s="123"/>
      <c r="N53" s="123"/>
      <c r="O53" s="123"/>
      <c r="P53" s="123"/>
      <c r="Q53" s="123"/>
      <c r="R53" s="123"/>
      <c r="S53" s="123"/>
      <c r="T53" s="123"/>
      <c r="U53" s="123"/>
      <c r="V53" s="123"/>
      <c r="W53" s="123"/>
      <c r="X53" s="123"/>
      <c r="Y53" s="123"/>
    </row>
    <row r="54" spans="1:25" s="39" customFormat="1" ht="24" customHeight="1">
      <c r="A54" s="388"/>
      <c r="B54" s="395"/>
      <c r="C54" s="395"/>
      <c r="D54" s="55"/>
      <c r="E54" s="378" t="s">
        <v>336</v>
      </c>
      <c r="F54" s="378"/>
      <c r="G54" s="394"/>
      <c r="H54" s="405"/>
      <c r="I54" s="123"/>
      <c r="J54" s="123"/>
      <c r="K54" s="123"/>
      <c r="L54" s="123"/>
      <c r="M54" s="123"/>
      <c r="N54" s="123"/>
      <c r="O54" s="123"/>
      <c r="P54" s="123"/>
      <c r="Q54" s="123"/>
      <c r="R54" s="123"/>
      <c r="S54" s="123"/>
      <c r="T54" s="123"/>
      <c r="U54" s="123"/>
      <c r="V54" s="123"/>
      <c r="W54" s="123"/>
      <c r="X54" s="123"/>
      <c r="Y54" s="123"/>
    </row>
    <row r="55" spans="1:25" s="39" customFormat="1" ht="24" customHeight="1">
      <c r="A55" s="388">
        <v>201</v>
      </c>
      <c r="B55" s="373" t="s">
        <v>62</v>
      </c>
      <c r="C55" s="373"/>
      <c r="D55" s="55" t="s">
        <v>285</v>
      </c>
      <c r="E55" s="307" t="s">
        <v>337</v>
      </c>
      <c r="F55" s="307"/>
      <c r="G55" s="392">
        <f>IF(OR(D55&lt;&gt;"",D56&lt;&gt;"",D57&lt;&gt;"",D58&lt;&gt;""),1,0)</f>
        <v>1</v>
      </c>
      <c r="H55" s="405">
        <v>1</v>
      </c>
      <c r="I55" s="123"/>
      <c r="J55" s="123"/>
      <c r="K55" s="123"/>
      <c r="L55" s="123"/>
      <c r="M55" s="123"/>
      <c r="N55" s="123"/>
      <c r="O55" s="123"/>
      <c r="P55" s="123"/>
      <c r="Q55" s="123"/>
      <c r="R55" s="123"/>
      <c r="S55" s="123"/>
      <c r="T55" s="123"/>
      <c r="U55" s="123"/>
      <c r="V55" s="123"/>
      <c r="W55" s="123"/>
      <c r="X55" s="123"/>
      <c r="Y55" s="123"/>
    </row>
    <row r="56" spans="1:25" s="39" customFormat="1" ht="24" customHeight="1">
      <c r="A56" s="388"/>
      <c r="B56" s="373"/>
      <c r="C56" s="373"/>
      <c r="D56" s="55"/>
      <c r="E56" s="307" t="s">
        <v>338</v>
      </c>
      <c r="F56" s="307"/>
      <c r="G56" s="393"/>
      <c r="H56" s="405"/>
      <c r="I56" s="123"/>
      <c r="J56" s="123"/>
      <c r="K56" s="123"/>
      <c r="L56" s="123"/>
      <c r="M56" s="123"/>
      <c r="N56" s="123"/>
      <c r="O56" s="123"/>
      <c r="P56" s="123"/>
      <c r="Q56" s="123"/>
      <c r="R56" s="123"/>
      <c r="S56" s="123"/>
      <c r="T56" s="123"/>
      <c r="U56" s="123"/>
      <c r="V56" s="123"/>
      <c r="W56" s="123"/>
      <c r="X56" s="123"/>
      <c r="Y56" s="123"/>
    </row>
    <row r="57" spans="1:25" s="39" customFormat="1" ht="24" customHeight="1">
      <c r="A57" s="388"/>
      <c r="B57" s="373"/>
      <c r="C57" s="373"/>
      <c r="D57" s="55"/>
      <c r="E57" s="307" t="s">
        <v>339</v>
      </c>
      <c r="F57" s="307"/>
      <c r="G57" s="393"/>
      <c r="H57" s="405"/>
      <c r="I57" s="123"/>
      <c r="J57" s="123"/>
      <c r="K57" s="123"/>
      <c r="L57" s="123"/>
      <c r="M57" s="123"/>
      <c r="N57" s="123"/>
      <c r="O57" s="123"/>
      <c r="P57" s="123"/>
      <c r="Q57" s="123"/>
      <c r="R57" s="123"/>
      <c r="S57" s="123"/>
      <c r="T57" s="123"/>
      <c r="U57" s="123"/>
      <c r="V57" s="123"/>
      <c r="W57" s="123"/>
      <c r="X57" s="123"/>
      <c r="Y57" s="123"/>
    </row>
    <row r="58" spans="1:25" s="39" customFormat="1" ht="24" customHeight="1">
      <c r="A58" s="388"/>
      <c r="B58" s="373"/>
      <c r="C58" s="373"/>
      <c r="D58" s="55"/>
      <c r="E58" s="307" t="s">
        <v>340</v>
      </c>
      <c r="F58" s="307"/>
      <c r="G58" s="394"/>
      <c r="H58" s="405"/>
      <c r="I58" s="123"/>
      <c r="J58" s="123"/>
      <c r="K58" s="123"/>
      <c r="L58" s="123"/>
      <c r="M58" s="123"/>
      <c r="N58" s="123"/>
      <c r="O58" s="123"/>
      <c r="P58" s="123"/>
      <c r="Q58" s="123"/>
      <c r="R58" s="123"/>
      <c r="S58" s="123"/>
      <c r="T58" s="123"/>
      <c r="U58" s="123"/>
      <c r="V58" s="123"/>
      <c r="W58" s="123"/>
      <c r="X58" s="123"/>
      <c r="Y58" s="123"/>
    </row>
    <row r="59" spans="1:25" s="39" customFormat="1" ht="36" customHeight="1">
      <c r="A59" s="223">
        <v>202</v>
      </c>
      <c r="B59" s="373" t="s">
        <v>63</v>
      </c>
      <c r="C59" s="373"/>
      <c r="D59" s="204" t="s">
        <v>252</v>
      </c>
      <c r="E59" s="298"/>
      <c r="F59" s="298"/>
      <c r="G59" s="114">
        <f>IF(D59="SIM OU NÃO?",0,1)</f>
        <v>1</v>
      </c>
      <c r="H59" s="228">
        <v>1</v>
      </c>
      <c r="I59" s="123"/>
      <c r="J59" s="123"/>
      <c r="K59" s="123"/>
      <c r="L59" s="123"/>
      <c r="M59" s="123"/>
      <c r="N59" s="123"/>
      <c r="O59" s="123"/>
      <c r="P59" s="123"/>
      <c r="Q59" s="123"/>
      <c r="R59" s="123"/>
      <c r="S59" s="123"/>
      <c r="T59" s="123"/>
      <c r="U59" s="123"/>
      <c r="V59" s="123"/>
      <c r="W59" s="123"/>
      <c r="X59" s="123"/>
      <c r="Y59" s="123"/>
    </row>
    <row r="60" spans="1:25" s="39" customFormat="1" ht="81.75" customHeight="1">
      <c r="A60" s="223">
        <v>203</v>
      </c>
      <c r="B60" s="381" t="s">
        <v>64</v>
      </c>
      <c r="C60" s="381"/>
      <c r="D60" s="375" t="s">
        <v>465</v>
      </c>
      <c r="E60" s="376"/>
      <c r="F60" s="377"/>
      <c r="G60" s="134">
        <f>IF(D60&lt;&gt;"",1,0)</f>
        <v>1</v>
      </c>
      <c r="H60" s="228">
        <v>1</v>
      </c>
      <c r="I60" s="123"/>
      <c r="J60" s="123"/>
      <c r="K60" s="123"/>
      <c r="L60" s="123"/>
      <c r="M60" s="123"/>
      <c r="N60" s="123"/>
      <c r="O60" s="123"/>
      <c r="P60" s="123"/>
      <c r="Q60" s="123"/>
      <c r="R60" s="123"/>
      <c r="S60" s="123"/>
      <c r="T60" s="123"/>
      <c r="U60" s="123"/>
      <c r="V60" s="123"/>
      <c r="W60" s="123"/>
      <c r="X60" s="123"/>
      <c r="Y60" s="123"/>
    </row>
    <row r="61" spans="1:25" s="39" customFormat="1" ht="25.5" customHeight="1">
      <c r="A61" s="388">
        <v>204</v>
      </c>
      <c r="B61" s="380" t="s">
        <v>160</v>
      </c>
      <c r="C61" s="380"/>
      <c r="D61" s="55" t="s">
        <v>285</v>
      </c>
      <c r="E61" s="307" t="s">
        <v>341</v>
      </c>
      <c r="F61" s="307"/>
      <c r="G61" s="392">
        <f>IF(OR(D61&lt;&gt;"",D62&lt;&gt;"",D63&lt;&gt;"",D64&lt;&gt;"",D65&lt;&gt;"",D66&lt;&gt;""),1,0)</f>
        <v>1</v>
      </c>
      <c r="H61" s="405">
        <v>1</v>
      </c>
      <c r="I61" s="408" t="s">
        <v>276</v>
      </c>
      <c r="J61" s="123"/>
      <c r="K61" s="123"/>
      <c r="L61" s="123"/>
      <c r="M61" s="123"/>
      <c r="N61" s="123"/>
      <c r="O61" s="123"/>
      <c r="P61" s="123"/>
      <c r="Q61" s="123"/>
      <c r="R61" s="123"/>
      <c r="S61" s="123"/>
      <c r="T61" s="123"/>
      <c r="U61" s="123"/>
      <c r="V61" s="123"/>
      <c r="W61" s="123"/>
      <c r="X61" s="123"/>
      <c r="Y61" s="123"/>
    </row>
    <row r="62" spans="1:25" s="39" customFormat="1" ht="25.5" customHeight="1">
      <c r="A62" s="388"/>
      <c r="B62" s="380"/>
      <c r="C62" s="380"/>
      <c r="D62" s="55"/>
      <c r="E62" s="307" t="s">
        <v>342</v>
      </c>
      <c r="F62" s="307"/>
      <c r="G62" s="393"/>
      <c r="H62" s="405"/>
      <c r="I62" s="408"/>
      <c r="J62" s="123"/>
      <c r="K62" s="123"/>
      <c r="L62" s="123"/>
      <c r="M62" s="123"/>
      <c r="N62" s="123"/>
      <c r="O62" s="123"/>
      <c r="P62" s="123"/>
      <c r="Q62" s="123"/>
      <c r="R62" s="123"/>
      <c r="S62" s="123"/>
      <c r="T62" s="123"/>
      <c r="U62" s="123"/>
      <c r="V62" s="123"/>
      <c r="W62" s="123"/>
      <c r="X62" s="123"/>
      <c r="Y62" s="123"/>
    </row>
    <row r="63" spans="1:25" s="39" customFormat="1" ht="25.5" customHeight="1">
      <c r="A63" s="388"/>
      <c r="B63" s="380"/>
      <c r="C63" s="380"/>
      <c r="D63" s="55" t="s">
        <v>285</v>
      </c>
      <c r="E63" s="307" t="s">
        <v>343</v>
      </c>
      <c r="F63" s="307"/>
      <c r="G63" s="393"/>
      <c r="H63" s="405"/>
      <c r="I63" s="408"/>
      <c r="J63" s="123"/>
      <c r="K63" s="123"/>
      <c r="L63" s="123"/>
      <c r="M63" s="123"/>
      <c r="N63" s="123"/>
      <c r="O63" s="123"/>
      <c r="P63" s="123"/>
      <c r="Q63" s="123"/>
      <c r="R63" s="123"/>
      <c r="S63" s="123"/>
      <c r="T63" s="123"/>
      <c r="U63" s="123"/>
      <c r="V63" s="123"/>
      <c r="W63" s="123"/>
      <c r="X63" s="123"/>
      <c r="Y63" s="123"/>
    </row>
    <row r="64" spans="1:25" s="39" customFormat="1" ht="25.5" customHeight="1">
      <c r="A64" s="388"/>
      <c r="B64" s="380"/>
      <c r="C64" s="380"/>
      <c r="D64" s="55"/>
      <c r="E64" s="307" t="s">
        <v>344</v>
      </c>
      <c r="F64" s="307"/>
      <c r="G64" s="393"/>
      <c r="H64" s="405"/>
      <c r="I64" s="408"/>
      <c r="J64" s="123"/>
      <c r="K64" s="123"/>
      <c r="L64" s="123"/>
      <c r="M64" s="123"/>
      <c r="N64" s="123"/>
      <c r="O64" s="123"/>
      <c r="P64" s="123"/>
      <c r="Q64" s="123"/>
      <c r="R64" s="123"/>
      <c r="S64" s="123"/>
      <c r="T64" s="123"/>
      <c r="U64" s="123"/>
      <c r="V64" s="123"/>
      <c r="W64" s="123"/>
      <c r="X64" s="123"/>
      <c r="Y64" s="123"/>
    </row>
    <row r="65" spans="1:25" s="39" customFormat="1" ht="109.5" customHeight="1">
      <c r="A65" s="388"/>
      <c r="B65" s="380"/>
      <c r="C65" s="380"/>
      <c r="D65" s="55"/>
      <c r="E65" s="128" t="s">
        <v>408</v>
      </c>
      <c r="F65" s="232"/>
      <c r="G65" s="393"/>
      <c r="H65" s="405"/>
      <c r="I65" s="408"/>
      <c r="J65" s="123"/>
      <c r="K65" s="123"/>
      <c r="L65" s="123"/>
      <c r="M65" s="123"/>
      <c r="N65" s="123"/>
      <c r="O65" s="123"/>
      <c r="P65" s="123"/>
      <c r="Q65" s="123"/>
      <c r="R65" s="123"/>
      <c r="S65" s="123"/>
      <c r="T65" s="123"/>
      <c r="U65" s="123"/>
      <c r="V65" s="123"/>
      <c r="W65" s="123"/>
      <c r="X65" s="123"/>
      <c r="Y65" s="123"/>
    </row>
    <row r="66" spans="1:25" s="39" customFormat="1" ht="25.5" customHeight="1">
      <c r="A66" s="388"/>
      <c r="B66" s="380"/>
      <c r="C66" s="380"/>
      <c r="D66" s="55"/>
      <c r="E66" s="307" t="s">
        <v>345</v>
      </c>
      <c r="F66" s="307"/>
      <c r="G66" s="394"/>
      <c r="H66" s="405"/>
      <c r="I66" s="408"/>
      <c r="J66" s="123"/>
      <c r="K66" s="123"/>
      <c r="L66" s="123"/>
      <c r="M66" s="123"/>
      <c r="N66" s="123"/>
      <c r="O66" s="123"/>
      <c r="P66" s="123"/>
      <c r="Q66" s="123"/>
      <c r="R66" s="123"/>
      <c r="S66" s="123"/>
      <c r="T66" s="123"/>
      <c r="U66" s="123"/>
      <c r="V66" s="123"/>
      <c r="W66" s="123"/>
      <c r="X66" s="123"/>
      <c r="Y66" s="123"/>
    </row>
    <row r="67" spans="1:25" s="39" customFormat="1" ht="21" customHeight="1">
      <c r="A67" s="223">
        <v>205</v>
      </c>
      <c r="B67" s="373" t="s">
        <v>59</v>
      </c>
      <c r="C67" s="373"/>
      <c r="D67" s="51">
        <v>30</v>
      </c>
      <c r="E67" s="374"/>
      <c r="F67" s="374"/>
      <c r="G67" s="225">
        <f>COUNTIF(D67,"&gt;=0")</f>
        <v>1</v>
      </c>
      <c r="H67" s="228">
        <v>1</v>
      </c>
      <c r="I67" s="123" t="s">
        <v>273</v>
      </c>
      <c r="J67" s="123"/>
      <c r="K67" s="123"/>
      <c r="L67" s="123"/>
      <c r="M67" s="123"/>
      <c r="N67" s="123"/>
      <c r="O67" s="123"/>
      <c r="P67" s="123"/>
      <c r="Q67" s="123"/>
      <c r="R67" s="123"/>
      <c r="S67" s="123"/>
      <c r="T67" s="123"/>
      <c r="U67" s="123"/>
      <c r="V67" s="123"/>
      <c r="W67" s="123"/>
      <c r="X67" s="123"/>
      <c r="Y67" s="123"/>
    </row>
    <row r="68" spans="1:25" s="39" customFormat="1" ht="21" customHeight="1">
      <c r="A68" s="223">
        <v>206</v>
      </c>
      <c r="B68" s="373" t="s">
        <v>60</v>
      </c>
      <c r="C68" s="373"/>
      <c r="D68" s="51">
        <v>25</v>
      </c>
      <c r="E68" s="374"/>
      <c r="F68" s="374"/>
      <c r="G68" s="226">
        <f>COUNTIF(D68,"&gt;=0")</f>
        <v>1</v>
      </c>
      <c r="H68" s="228">
        <v>1</v>
      </c>
      <c r="I68" s="123" t="s">
        <v>273</v>
      </c>
      <c r="J68" s="123"/>
      <c r="K68" s="123"/>
      <c r="L68" s="123"/>
      <c r="M68" s="123"/>
      <c r="N68" s="123"/>
      <c r="O68" s="123"/>
      <c r="P68" s="123"/>
      <c r="Q68" s="123"/>
      <c r="R68" s="123"/>
      <c r="S68" s="123"/>
      <c r="T68" s="123"/>
      <c r="U68" s="123"/>
      <c r="V68" s="123"/>
      <c r="W68" s="123"/>
      <c r="X68" s="123"/>
      <c r="Y68" s="123"/>
    </row>
    <row r="69" spans="1:9" s="39" customFormat="1" ht="21" customHeight="1">
      <c r="A69" s="388">
        <v>207</v>
      </c>
      <c r="B69" s="306" t="s">
        <v>456</v>
      </c>
      <c r="C69" s="306"/>
      <c r="D69" s="55"/>
      <c r="E69" s="378" t="s">
        <v>398</v>
      </c>
      <c r="F69" s="378"/>
      <c r="G69" s="396">
        <f>IF(OR(D69&lt;&gt;"",D70&lt;&gt;"",D71&lt;&gt;"",D72&lt;&gt;"",D73&lt;&gt;"",D74&lt;&gt;"",D75&lt;&gt;"",D76&lt;&gt;"",D77&lt;&gt;"",D78&lt;&gt;""),1,0)</f>
        <v>1</v>
      </c>
      <c r="H69" s="405">
        <v>1</v>
      </c>
      <c r="I69" s="406" t="s">
        <v>276</v>
      </c>
    </row>
    <row r="70" spans="1:9" s="39" customFormat="1" ht="21" customHeight="1">
      <c r="A70" s="388"/>
      <c r="B70" s="306"/>
      <c r="C70" s="306"/>
      <c r="D70" s="55"/>
      <c r="E70" s="378" t="s">
        <v>399</v>
      </c>
      <c r="F70" s="378"/>
      <c r="G70" s="396"/>
      <c r="H70" s="405"/>
      <c r="I70" s="407"/>
    </row>
    <row r="71" spans="1:9" s="39" customFormat="1" ht="21" customHeight="1">
      <c r="A71" s="388"/>
      <c r="B71" s="306"/>
      <c r="C71" s="306"/>
      <c r="D71" s="55"/>
      <c r="E71" s="378" t="s">
        <v>400</v>
      </c>
      <c r="F71" s="378"/>
      <c r="G71" s="396"/>
      <c r="H71" s="405"/>
      <c r="I71" s="407"/>
    </row>
    <row r="72" spans="1:9" s="39" customFormat="1" ht="21" customHeight="1">
      <c r="A72" s="388"/>
      <c r="B72" s="306"/>
      <c r="C72" s="306"/>
      <c r="D72" s="55"/>
      <c r="E72" s="378" t="s">
        <v>401</v>
      </c>
      <c r="F72" s="378"/>
      <c r="G72" s="396"/>
      <c r="H72" s="405"/>
      <c r="I72" s="407"/>
    </row>
    <row r="73" spans="1:9" s="39" customFormat="1" ht="21" customHeight="1">
      <c r="A73" s="388"/>
      <c r="B73" s="306"/>
      <c r="C73" s="306"/>
      <c r="D73" s="55"/>
      <c r="E73" s="378" t="s">
        <v>402</v>
      </c>
      <c r="F73" s="378"/>
      <c r="G73" s="396"/>
      <c r="H73" s="405"/>
      <c r="I73" s="407"/>
    </row>
    <row r="74" spans="1:9" s="39" customFormat="1" ht="21" customHeight="1">
      <c r="A74" s="388"/>
      <c r="B74" s="306"/>
      <c r="C74" s="306"/>
      <c r="D74" s="55"/>
      <c r="E74" s="378" t="s">
        <v>403</v>
      </c>
      <c r="F74" s="378"/>
      <c r="G74" s="396"/>
      <c r="H74" s="405"/>
      <c r="I74" s="407"/>
    </row>
    <row r="75" spans="1:9" s="39" customFormat="1" ht="21" customHeight="1">
      <c r="A75" s="388"/>
      <c r="B75" s="306"/>
      <c r="C75" s="306"/>
      <c r="D75" s="55" t="s">
        <v>285</v>
      </c>
      <c r="E75" s="378" t="s">
        <v>404</v>
      </c>
      <c r="F75" s="378"/>
      <c r="G75" s="396"/>
      <c r="H75" s="405"/>
      <c r="I75" s="407"/>
    </row>
    <row r="76" spans="1:9" s="39" customFormat="1" ht="21" customHeight="1">
      <c r="A76" s="388"/>
      <c r="B76" s="306"/>
      <c r="C76" s="306"/>
      <c r="D76" s="55"/>
      <c r="E76" s="378" t="s">
        <v>405</v>
      </c>
      <c r="F76" s="378"/>
      <c r="G76" s="396"/>
      <c r="H76" s="405"/>
      <c r="I76" s="407"/>
    </row>
    <row r="77" spans="1:9" s="39" customFormat="1" ht="21" customHeight="1">
      <c r="A77" s="388"/>
      <c r="B77" s="306"/>
      <c r="C77" s="306"/>
      <c r="D77" s="55"/>
      <c r="E77" s="378" t="s">
        <v>406</v>
      </c>
      <c r="F77" s="378"/>
      <c r="G77" s="396"/>
      <c r="H77" s="405"/>
      <c r="I77" s="407"/>
    </row>
    <row r="78" spans="1:9" s="39" customFormat="1" ht="21" customHeight="1">
      <c r="A78" s="388"/>
      <c r="B78" s="306"/>
      <c r="C78" s="306"/>
      <c r="D78" s="55"/>
      <c r="E78" s="378" t="s">
        <v>407</v>
      </c>
      <c r="F78" s="378"/>
      <c r="G78" s="396"/>
      <c r="H78" s="405"/>
      <c r="I78" s="407"/>
    </row>
    <row r="79" spans="1:9" s="39" customFormat="1" ht="21" customHeight="1">
      <c r="A79" s="397">
        <v>208</v>
      </c>
      <c r="B79" s="306" t="s">
        <v>243</v>
      </c>
      <c r="C79" s="306"/>
      <c r="D79" s="55"/>
      <c r="E79" s="378" t="s">
        <v>390</v>
      </c>
      <c r="F79" s="378"/>
      <c r="G79" s="398">
        <f>IF(OR(D79&lt;&gt;"",D80&lt;&gt;"",D81&lt;&gt;"",D82&lt;&gt;"",D83&lt;&gt;"",D84&lt;&gt;"",D85&lt;&gt;"",D86&lt;&gt;"",D90&lt;&gt;""),1,0)</f>
        <v>1</v>
      </c>
      <c r="H79" s="405">
        <v>1</v>
      </c>
      <c r="I79" s="135" t="s">
        <v>276</v>
      </c>
    </row>
    <row r="80" spans="1:8" s="39" customFormat="1" ht="21" customHeight="1">
      <c r="A80" s="397"/>
      <c r="B80" s="306"/>
      <c r="C80" s="306"/>
      <c r="D80" s="55"/>
      <c r="E80" s="306" t="s">
        <v>391</v>
      </c>
      <c r="F80" s="306"/>
      <c r="G80" s="399"/>
      <c r="H80" s="405"/>
    </row>
    <row r="81" spans="1:8" s="39" customFormat="1" ht="21" customHeight="1">
      <c r="A81" s="397"/>
      <c r="B81" s="306"/>
      <c r="C81" s="306"/>
      <c r="D81" s="55" t="s">
        <v>285</v>
      </c>
      <c r="E81" s="306" t="s">
        <v>392</v>
      </c>
      <c r="F81" s="306"/>
      <c r="G81" s="399"/>
      <c r="H81" s="405"/>
    </row>
    <row r="82" spans="1:8" s="39" customFormat="1" ht="21" customHeight="1">
      <c r="A82" s="397"/>
      <c r="B82" s="306"/>
      <c r="C82" s="306"/>
      <c r="D82" s="55" t="s">
        <v>285</v>
      </c>
      <c r="E82" s="306" t="s">
        <v>393</v>
      </c>
      <c r="F82" s="306"/>
      <c r="G82" s="399"/>
      <c r="H82" s="405"/>
    </row>
    <row r="83" spans="1:8" s="39" customFormat="1" ht="21" customHeight="1">
      <c r="A83" s="397"/>
      <c r="B83" s="306"/>
      <c r="C83" s="306"/>
      <c r="D83" s="55"/>
      <c r="E83" s="306" t="s">
        <v>394</v>
      </c>
      <c r="F83" s="306"/>
      <c r="G83" s="399"/>
      <c r="H83" s="405"/>
    </row>
    <row r="84" spans="1:8" s="39" customFormat="1" ht="21" customHeight="1">
      <c r="A84" s="397"/>
      <c r="B84" s="306"/>
      <c r="C84" s="306"/>
      <c r="D84" s="55" t="s">
        <v>285</v>
      </c>
      <c r="E84" s="306" t="s">
        <v>395</v>
      </c>
      <c r="F84" s="306"/>
      <c r="G84" s="399"/>
      <c r="H84" s="405"/>
    </row>
    <row r="85" spans="1:8" s="39" customFormat="1" ht="21" customHeight="1">
      <c r="A85" s="397"/>
      <c r="B85" s="306"/>
      <c r="C85" s="306"/>
      <c r="D85" s="55" t="s">
        <v>285</v>
      </c>
      <c r="E85" s="306" t="s">
        <v>396</v>
      </c>
      <c r="F85" s="306"/>
      <c r="G85" s="399"/>
      <c r="H85" s="405"/>
    </row>
    <row r="86" spans="1:8" s="39" customFormat="1" ht="21" customHeight="1">
      <c r="A86" s="397"/>
      <c r="B86" s="306"/>
      <c r="C86" s="306"/>
      <c r="D86" s="55" t="s">
        <v>285</v>
      </c>
      <c r="E86" s="306" t="s">
        <v>397</v>
      </c>
      <c r="F86" s="306"/>
      <c r="G86" s="399"/>
      <c r="H86" s="405"/>
    </row>
    <row r="87" spans="1:8" s="39" customFormat="1" ht="70.5" customHeight="1">
      <c r="A87" s="397"/>
      <c r="B87" s="306"/>
      <c r="C87" s="306"/>
      <c r="D87" s="55"/>
      <c r="E87" s="22" t="s">
        <v>460</v>
      </c>
      <c r="F87" s="233" t="s">
        <v>471</v>
      </c>
      <c r="G87" s="400"/>
      <c r="H87" s="405"/>
    </row>
    <row r="88" spans="1:8" s="39" customFormat="1" ht="69.75" customHeight="1">
      <c r="A88" s="223">
        <v>209</v>
      </c>
      <c r="B88" s="373" t="s">
        <v>244</v>
      </c>
      <c r="C88" s="373"/>
      <c r="D88" s="204" t="s">
        <v>251</v>
      </c>
      <c r="E88" s="193" t="s">
        <v>461</v>
      </c>
      <c r="F88" s="233" t="s">
        <v>478</v>
      </c>
      <c r="G88" s="114">
        <f>IF(D88="SIM OU NÃO?",0,1)</f>
        <v>1</v>
      </c>
      <c r="H88" s="228">
        <v>1</v>
      </c>
    </row>
    <row r="89" spans="1:8" s="39" customFormat="1" ht="79.5" customHeight="1">
      <c r="A89" s="223">
        <v>210</v>
      </c>
      <c r="B89" s="373" t="s">
        <v>245</v>
      </c>
      <c r="C89" s="373"/>
      <c r="D89" s="204" t="s">
        <v>251</v>
      </c>
      <c r="E89" s="193" t="s">
        <v>461</v>
      </c>
      <c r="F89" s="233" t="s">
        <v>476</v>
      </c>
      <c r="G89" s="114">
        <f>IF(D89="SIM OU NÃO?",0,1)</f>
        <v>1</v>
      </c>
      <c r="H89" s="228">
        <v>1</v>
      </c>
    </row>
    <row r="90" spans="1:8" s="39" customFormat="1" ht="26.25" customHeight="1">
      <c r="A90" s="388">
        <v>211</v>
      </c>
      <c r="B90" s="373" t="s">
        <v>246</v>
      </c>
      <c r="C90" s="373"/>
      <c r="D90" s="55"/>
      <c r="E90" s="378" t="s">
        <v>409</v>
      </c>
      <c r="F90" s="378"/>
      <c r="G90" s="401">
        <f>IF(OR(D90&lt;&gt;"",D91&lt;&gt;"",D92&lt;&gt;"",D93&lt;&gt;"",D94&lt;&gt;""),1,0)</f>
        <v>1</v>
      </c>
      <c r="H90" s="405">
        <v>1</v>
      </c>
    </row>
    <row r="91" spans="1:8" s="39" customFormat="1" ht="26.25" customHeight="1">
      <c r="A91" s="388"/>
      <c r="B91" s="373"/>
      <c r="C91" s="373"/>
      <c r="D91" s="55"/>
      <c r="E91" s="378" t="s">
        <v>410</v>
      </c>
      <c r="F91" s="378"/>
      <c r="G91" s="402"/>
      <c r="H91" s="405"/>
    </row>
    <row r="92" spans="1:8" s="39" customFormat="1" ht="26.25" customHeight="1">
      <c r="A92" s="388"/>
      <c r="B92" s="373"/>
      <c r="C92" s="373"/>
      <c r="D92" s="55" t="s">
        <v>285</v>
      </c>
      <c r="E92" s="378" t="s">
        <v>411</v>
      </c>
      <c r="F92" s="378"/>
      <c r="G92" s="402"/>
      <c r="H92" s="405"/>
    </row>
    <row r="93" spans="1:8" s="39" customFormat="1" ht="26.25" customHeight="1">
      <c r="A93" s="388"/>
      <c r="B93" s="373"/>
      <c r="C93" s="373"/>
      <c r="D93" s="55"/>
      <c r="E93" s="378" t="s">
        <v>412</v>
      </c>
      <c r="F93" s="378"/>
      <c r="G93" s="402"/>
      <c r="H93" s="405"/>
    </row>
    <row r="94" spans="1:8" s="39" customFormat="1" ht="81.75" customHeight="1">
      <c r="A94" s="388"/>
      <c r="B94" s="373"/>
      <c r="C94" s="373"/>
      <c r="D94" s="55"/>
      <c r="E94" s="230" t="s">
        <v>457</v>
      </c>
      <c r="F94" s="233"/>
      <c r="G94" s="403"/>
      <c r="H94" s="405"/>
    </row>
    <row r="95" spans="1:25" s="137" customFormat="1" ht="21.75" customHeight="1">
      <c r="A95" s="388">
        <v>212</v>
      </c>
      <c r="B95" s="373" t="s">
        <v>247</v>
      </c>
      <c r="C95" s="373"/>
      <c r="D95" s="55" t="s">
        <v>285</v>
      </c>
      <c r="E95" s="383" t="s">
        <v>413</v>
      </c>
      <c r="F95" s="383"/>
      <c r="G95" s="401">
        <f>IF(OR(D95&lt;&gt;"",D96&lt;&gt;"",D97&lt;&gt;"",D98&lt;&gt;"",D99&lt;&gt;""),1,0)</f>
        <v>1</v>
      </c>
      <c r="H95" s="260">
        <v>1</v>
      </c>
      <c r="I95" s="135" t="s">
        <v>276</v>
      </c>
      <c r="J95" s="136"/>
      <c r="K95" s="136"/>
      <c r="L95" s="136"/>
      <c r="M95" s="136"/>
      <c r="N95" s="136"/>
      <c r="O95" s="136"/>
      <c r="P95" s="136"/>
      <c r="Q95" s="136"/>
      <c r="R95" s="136"/>
      <c r="S95" s="136"/>
      <c r="T95" s="136"/>
      <c r="U95" s="136"/>
      <c r="V95" s="136"/>
      <c r="W95" s="136"/>
      <c r="X95" s="136"/>
      <c r="Y95" s="136"/>
    </row>
    <row r="96" spans="1:25" s="137" customFormat="1" ht="21.75" customHeight="1">
      <c r="A96" s="388"/>
      <c r="B96" s="373"/>
      <c r="C96" s="373"/>
      <c r="D96" s="55"/>
      <c r="E96" s="383" t="s">
        <v>414</v>
      </c>
      <c r="F96" s="383"/>
      <c r="G96" s="402"/>
      <c r="H96" s="260"/>
      <c r="I96" s="136"/>
      <c r="J96" s="136"/>
      <c r="K96" s="136"/>
      <c r="L96" s="136"/>
      <c r="M96" s="136"/>
      <c r="N96" s="136"/>
      <c r="O96" s="136"/>
      <c r="P96" s="136"/>
      <c r="Q96" s="136"/>
      <c r="R96" s="136"/>
      <c r="S96" s="136"/>
      <c r="T96" s="136"/>
      <c r="U96" s="136"/>
      <c r="V96" s="136"/>
      <c r="W96" s="136"/>
      <c r="X96" s="136"/>
      <c r="Y96" s="136"/>
    </row>
    <row r="97" spans="1:25" s="137" customFormat="1" ht="21.75" customHeight="1">
      <c r="A97" s="388"/>
      <c r="B97" s="373"/>
      <c r="C97" s="373"/>
      <c r="D97" s="55"/>
      <c r="E97" s="383" t="s">
        <v>415</v>
      </c>
      <c r="F97" s="383"/>
      <c r="G97" s="402"/>
      <c r="H97" s="260"/>
      <c r="I97" s="136"/>
      <c r="J97" s="136"/>
      <c r="K97" s="136"/>
      <c r="L97" s="136"/>
      <c r="M97" s="136"/>
      <c r="N97" s="136"/>
      <c r="O97" s="136"/>
      <c r="P97" s="136"/>
      <c r="Q97" s="136"/>
      <c r="R97" s="136"/>
      <c r="S97" s="136"/>
      <c r="T97" s="136"/>
      <c r="U97" s="136"/>
      <c r="V97" s="136"/>
      <c r="W97" s="136"/>
      <c r="X97" s="136"/>
      <c r="Y97" s="136"/>
    </row>
    <row r="98" spans="1:25" s="137" customFormat="1" ht="21.75" customHeight="1">
      <c r="A98" s="388"/>
      <c r="B98" s="373"/>
      <c r="C98" s="373"/>
      <c r="D98" s="55"/>
      <c r="E98" s="383" t="s">
        <v>416</v>
      </c>
      <c r="F98" s="383"/>
      <c r="G98" s="402"/>
      <c r="H98" s="260"/>
      <c r="I98" s="136"/>
      <c r="J98" s="136"/>
      <c r="K98" s="136"/>
      <c r="L98" s="136"/>
      <c r="M98" s="136"/>
      <c r="N98" s="136"/>
      <c r="O98" s="136"/>
      <c r="P98" s="136"/>
      <c r="Q98" s="136"/>
      <c r="R98" s="136"/>
      <c r="S98" s="136"/>
      <c r="T98" s="136"/>
      <c r="U98" s="136"/>
      <c r="V98" s="136"/>
      <c r="W98" s="136"/>
      <c r="X98" s="136"/>
      <c r="Y98" s="136"/>
    </row>
    <row r="99" spans="1:25" s="137" customFormat="1" ht="21.75" customHeight="1">
      <c r="A99" s="388"/>
      <c r="B99" s="373"/>
      <c r="C99" s="373"/>
      <c r="D99" s="55"/>
      <c r="E99" s="378" t="s">
        <v>417</v>
      </c>
      <c r="F99" s="378"/>
      <c r="G99" s="403"/>
      <c r="H99" s="260"/>
      <c r="I99" s="136"/>
      <c r="J99" s="136"/>
      <c r="K99" s="136"/>
      <c r="L99" s="136"/>
      <c r="M99" s="136"/>
      <c r="N99" s="136"/>
      <c r="O99" s="136"/>
      <c r="P99" s="136"/>
      <c r="Q99" s="136"/>
      <c r="R99" s="136"/>
      <c r="S99" s="136"/>
      <c r="T99" s="136"/>
      <c r="U99" s="136"/>
      <c r="V99" s="136"/>
      <c r="W99" s="136"/>
      <c r="X99" s="136"/>
      <c r="Y99" s="136"/>
    </row>
    <row r="100" spans="1:25" s="39" customFormat="1" ht="39" customHeight="1">
      <c r="A100" s="388">
        <v>213</v>
      </c>
      <c r="B100" s="373" t="s">
        <v>248</v>
      </c>
      <c r="C100" s="373"/>
      <c r="D100" s="55"/>
      <c r="E100" s="383" t="s">
        <v>418</v>
      </c>
      <c r="F100" s="383"/>
      <c r="G100" s="396">
        <f>IF(OR(D100&lt;&gt;"",D101&lt;&gt;"",D102&lt;&gt;"",D103&lt;&gt;"",D104&lt;&gt;"",D105&lt;&gt;"",D106&lt;&gt;"",D107&lt;&gt;"",D108&lt;&gt;"",D109&lt;&gt;"",D110&lt;&gt;""),1,0)</f>
        <v>1</v>
      </c>
      <c r="H100" s="405">
        <v>1</v>
      </c>
      <c r="I100" s="135" t="s">
        <v>276</v>
      </c>
      <c r="J100" s="123"/>
      <c r="K100" s="123"/>
      <c r="L100" s="123"/>
      <c r="M100" s="123"/>
      <c r="N100" s="123"/>
      <c r="O100" s="123"/>
      <c r="P100" s="123"/>
      <c r="Q100" s="123"/>
      <c r="R100" s="123"/>
      <c r="S100" s="123"/>
      <c r="T100" s="123"/>
      <c r="U100" s="123"/>
      <c r="V100" s="123"/>
      <c r="W100" s="123"/>
      <c r="X100" s="123"/>
      <c r="Y100" s="123"/>
    </row>
    <row r="101" spans="1:25" s="39" customFormat="1" ht="22.5" customHeight="1">
      <c r="A101" s="388"/>
      <c r="B101" s="373"/>
      <c r="C101" s="373"/>
      <c r="D101" s="55"/>
      <c r="E101" s="378" t="s">
        <v>419</v>
      </c>
      <c r="F101" s="378"/>
      <c r="G101" s="396"/>
      <c r="H101" s="405"/>
      <c r="I101" s="123"/>
      <c r="J101" s="123"/>
      <c r="K101" s="123"/>
      <c r="L101" s="123"/>
      <c r="M101" s="123"/>
      <c r="N101" s="123"/>
      <c r="O101" s="123"/>
      <c r="P101" s="123"/>
      <c r="Q101" s="123"/>
      <c r="R101" s="123"/>
      <c r="S101" s="123"/>
      <c r="T101" s="123"/>
      <c r="U101" s="123"/>
      <c r="V101" s="123"/>
      <c r="W101" s="123"/>
      <c r="X101" s="123"/>
      <c r="Y101" s="123"/>
    </row>
    <row r="102" spans="1:25" s="39" customFormat="1" ht="22.5" customHeight="1">
      <c r="A102" s="388"/>
      <c r="B102" s="373"/>
      <c r="C102" s="373"/>
      <c r="D102" s="55"/>
      <c r="E102" s="378" t="s">
        <v>420</v>
      </c>
      <c r="F102" s="378"/>
      <c r="G102" s="396"/>
      <c r="H102" s="405"/>
      <c r="I102" s="123"/>
      <c r="J102" s="123"/>
      <c r="K102" s="123"/>
      <c r="L102" s="123"/>
      <c r="M102" s="123"/>
      <c r="N102" s="123"/>
      <c r="O102" s="123"/>
      <c r="P102" s="123"/>
      <c r="Q102" s="123"/>
      <c r="R102" s="123"/>
      <c r="S102" s="123"/>
      <c r="T102" s="123"/>
      <c r="U102" s="123"/>
      <c r="V102" s="123"/>
      <c r="W102" s="123"/>
      <c r="X102" s="123"/>
      <c r="Y102" s="123"/>
    </row>
    <row r="103" spans="1:25" s="39" customFormat="1" ht="22.5" customHeight="1">
      <c r="A103" s="388"/>
      <c r="B103" s="373"/>
      <c r="C103" s="373"/>
      <c r="D103" s="55" t="s">
        <v>285</v>
      </c>
      <c r="E103" s="378" t="s">
        <v>421</v>
      </c>
      <c r="F103" s="378"/>
      <c r="G103" s="396"/>
      <c r="H103" s="405"/>
      <c r="I103" s="123"/>
      <c r="J103" s="123"/>
      <c r="K103" s="123"/>
      <c r="L103" s="123"/>
      <c r="M103" s="123"/>
      <c r="N103" s="123"/>
      <c r="O103" s="123"/>
      <c r="P103" s="123"/>
      <c r="Q103" s="123"/>
      <c r="R103" s="123"/>
      <c r="S103" s="123"/>
      <c r="T103" s="123"/>
      <c r="U103" s="123"/>
      <c r="V103" s="123"/>
      <c r="W103" s="123"/>
      <c r="X103" s="123"/>
      <c r="Y103" s="123"/>
    </row>
    <row r="104" spans="1:25" s="39" customFormat="1" ht="22.5" customHeight="1">
      <c r="A104" s="388"/>
      <c r="B104" s="373"/>
      <c r="C104" s="373"/>
      <c r="D104" s="55" t="s">
        <v>285</v>
      </c>
      <c r="E104" s="378" t="s">
        <v>422</v>
      </c>
      <c r="F104" s="378"/>
      <c r="G104" s="396"/>
      <c r="H104" s="405"/>
      <c r="I104" s="123"/>
      <c r="J104" s="123"/>
      <c r="K104" s="123"/>
      <c r="L104" s="123"/>
      <c r="M104" s="123"/>
      <c r="N104" s="123"/>
      <c r="O104" s="123"/>
      <c r="P104" s="123"/>
      <c r="Q104" s="123"/>
      <c r="R104" s="123"/>
      <c r="S104" s="123"/>
      <c r="T104" s="123"/>
      <c r="U104" s="123"/>
      <c r="V104" s="123"/>
      <c r="W104" s="123"/>
      <c r="X104" s="123"/>
      <c r="Y104" s="123"/>
    </row>
    <row r="105" spans="1:25" s="39" customFormat="1" ht="22.5" customHeight="1">
      <c r="A105" s="388"/>
      <c r="B105" s="373"/>
      <c r="C105" s="373"/>
      <c r="D105" s="55"/>
      <c r="E105" s="378" t="s">
        <v>423</v>
      </c>
      <c r="F105" s="378"/>
      <c r="G105" s="396"/>
      <c r="H105" s="405"/>
      <c r="I105" s="123"/>
      <c r="J105" s="123"/>
      <c r="K105" s="123"/>
      <c r="L105" s="123"/>
      <c r="M105" s="123"/>
      <c r="N105" s="123"/>
      <c r="O105" s="123"/>
      <c r="P105" s="123"/>
      <c r="Q105" s="123"/>
      <c r="R105" s="123"/>
      <c r="S105" s="123"/>
      <c r="T105" s="123"/>
      <c r="U105" s="123"/>
      <c r="V105" s="123"/>
      <c r="W105" s="123"/>
      <c r="X105" s="123"/>
      <c r="Y105" s="123"/>
    </row>
    <row r="106" spans="1:25" s="39" customFormat="1" ht="34.5" customHeight="1">
      <c r="A106" s="388"/>
      <c r="B106" s="373"/>
      <c r="C106" s="373"/>
      <c r="D106" s="55" t="s">
        <v>285</v>
      </c>
      <c r="E106" s="383" t="s">
        <v>424</v>
      </c>
      <c r="F106" s="383"/>
      <c r="G106" s="396"/>
      <c r="H106" s="405"/>
      <c r="I106" s="123"/>
      <c r="J106" s="123"/>
      <c r="K106" s="123"/>
      <c r="L106" s="123"/>
      <c r="M106" s="123"/>
      <c r="N106" s="123"/>
      <c r="O106" s="123"/>
      <c r="P106" s="123"/>
      <c r="Q106" s="123"/>
      <c r="R106" s="123"/>
      <c r="S106" s="123"/>
      <c r="T106" s="123"/>
      <c r="U106" s="123"/>
      <c r="V106" s="123"/>
      <c r="W106" s="123"/>
      <c r="X106" s="123"/>
      <c r="Y106" s="123"/>
    </row>
    <row r="107" spans="1:25" s="139" customFormat="1" ht="22.5" customHeight="1">
      <c r="A107" s="388"/>
      <c r="B107" s="373"/>
      <c r="C107" s="373"/>
      <c r="D107" s="55"/>
      <c r="E107" s="383" t="s">
        <v>425</v>
      </c>
      <c r="F107" s="383"/>
      <c r="G107" s="396"/>
      <c r="H107" s="405"/>
      <c r="I107" s="138"/>
      <c r="J107" s="138"/>
      <c r="K107" s="138"/>
      <c r="L107" s="138"/>
      <c r="M107" s="138"/>
      <c r="N107" s="138"/>
      <c r="O107" s="138"/>
      <c r="P107" s="138"/>
      <c r="Q107" s="138"/>
      <c r="R107" s="138"/>
      <c r="S107" s="138"/>
      <c r="T107" s="138"/>
      <c r="U107" s="138"/>
      <c r="V107" s="138"/>
      <c r="W107" s="138"/>
      <c r="X107" s="138"/>
      <c r="Y107" s="138"/>
    </row>
    <row r="108" spans="1:25" s="39" customFormat="1" ht="22.5" customHeight="1">
      <c r="A108" s="388"/>
      <c r="B108" s="373"/>
      <c r="C108" s="373"/>
      <c r="D108" s="55"/>
      <c r="E108" s="378" t="s">
        <v>426</v>
      </c>
      <c r="F108" s="378"/>
      <c r="G108" s="396"/>
      <c r="H108" s="405"/>
      <c r="I108" s="123"/>
      <c r="J108" s="123"/>
      <c r="K108" s="123"/>
      <c r="L108" s="123"/>
      <c r="M108" s="123"/>
      <c r="N108" s="123"/>
      <c r="O108" s="123"/>
      <c r="P108" s="123"/>
      <c r="Q108" s="123"/>
      <c r="R108" s="123"/>
      <c r="S108" s="123"/>
      <c r="T108" s="123"/>
      <c r="U108" s="123"/>
      <c r="V108" s="123"/>
      <c r="W108" s="123"/>
      <c r="X108" s="123"/>
      <c r="Y108" s="123"/>
    </row>
    <row r="109" spans="1:25" s="39" customFormat="1" ht="87" customHeight="1">
      <c r="A109" s="388"/>
      <c r="B109" s="373"/>
      <c r="C109" s="373"/>
      <c r="D109" s="55"/>
      <c r="E109" s="230" t="s">
        <v>458</v>
      </c>
      <c r="F109" s="233"/>
      <c r="G109" s="396"/>
      <c r="H109" s="405"/>
      <c r="I109" s="123"/>
      <c r="J109" s="123"/>
      <c r="K109" s="123"/>
      <c r="L109" s="123"/>
      <c r="M109" s="123"/>
      <c r="N109" s="123"/>
      <c r="O109" s="123"/>
      <c r="P109" s="123"/>
      <c r="Q109" s="123"/>
      <c r="R109" s="123"/>
      <c r="S109" s="123"/>
      <c r="T109" s="123"/>
      <c r="U109" s="123"/>
      <c r="V109" s="123"/>
      <c r="W109" s="123"/>
      <c r="X109" s="123"/>
      <c r="Y109" s="123"/>
    </row>
    <row r="110" spans="1:25" s="39" customFormat="1" ht="22.5" customHeight="1">
      <c r="A110" s="388"/>
      <c r="B110" s="373"/>
      <c r="C110" s="373"/>
      <c r="D110" s="55"/>
      <c r="E110" s="378" t="s">
        <v>417</v>
      </c>
      <c r="F110" s="378"/>
      <c r="G110" s="396"/>
      <c r="H110" s="405"/>
      <c r="I110" s="123"/>
      <c r="J110" s="123"/>
      <c r="K110" s="123"/>
      <c r="L110" s="123"/>
      <c r="M110" s="123"/>
      <c r="N110" s="123"/>
      <c r="O110" s="123"/>
      <c r="P110" s="123"/>
      <c r="Q110" s="123"/>
      <c r="R110" s="123"/>
      <c r="S110" s="123"/>
      <c r="T110" s="123"/>
      <c r="U110" s="123"/>
      <c r="V110" s="123"/>
      <c r="W110" s="123"/>
      <c r="X110" s="123"/>
      <c r="Y110" s="123"/>
    </row>
    <row r="111" spans="1:25" s="39" customFormat="1" ht="26.25" customHeight="1">
      <c r="A111" s="388">
        <v>214</v>
      </c>
      <c r="B111" s="306" t="s">
        <v>249</v>
      </c>
      <c r="C111" s="306"/>
      <c r="D111" s="55" t="s">
        <v>285</v>
      </c>
      <c r="E111" s="378" t="s">
        <v>427</v>
      </c>
      <c r="F111" s="378"/>
      <c r="G111" s="398">
        <f>IF(OR(D111&lt;&gt;"",D112&lt;&gt;"",D113&lt;&gt;"",D114&lt;&gt;"",D115&lt;&gt;"",D116&lt;&gt;"",D117&lt;&gt;""),1,0)</f>
        <v>1</v>
      </c>
      <c r="H111" s="405">
        <v>1</v>
      </c>
      <c r="I111" s="135" t="s">
        <v>276</v>
      </c>
      <c r="J111" s="123"/>
      <c r="K111" s="123"/>
      <c r="L111" s="123"/>
      <c r="M111" s="123"/>
      <c r="N111" s="123"/>
      <c r="O111" s="123"/>
      <c r="P111" s="123"/>
      <c r="Q111" s="123"/>
      <c r="R111" s="123"/>
      <c r="S111" s="123"/>
      <c r="T111" s="123"/>
      <c r="U111" s="123"/>
      <c r="V111" s="123"/>
      <c r="W111" s="123"/>
      <c r="X111" s="123"/>
      <c r="Y111" s="123"/>
    </row>
    <row r="112" spans="1:25" s="39" customFormat="1" ht="26.25" customHeight="1">
      <c r="A112" s="388"/>
      <c r="B112" s="306"/>
      <c r="C112" s="306"/>
      <c r="D112" s="55" t="s">
        <v>285</v>
      </c>
      <c r="E112" s="378" t="s">
        <v>428</v>
      </c>
      <c r="F112" s="378"/>
      <c r="G112" s="399"/>
      <c r="H112" s="405"/>
      <c r="I112" s="123"/>
      <c r="J112" s="123"/>
      <c r="K112" s="123"/>
      <c r="L112" s="123"/>
      <c r="M112" s="123"/>
      <c r="N112" s="123"/>
      <c r="O112" s="123"/>
      <c r="P112" s="123"/>
      <c r="Q112" s="123"/>
      <c r="R112" s="123"/>
      <c r="S112" s="123"/>
      <c r="T112" s="123"/>
      <c r="U112" s="123"/>
      <c r="V112" s="123"/>
      <c r="W112" s="123"/>
      <c r="X112" s="123"/>
      <c r="Y112" s="123"/>
    </row>
    <row r="113" spans="1:25" s="39" customFormat="1" ht="26.25" customHeight="1">
      <c r="A113" s="388"/>
      <c r="B113" s="306"/>
      <c r="C113" s="306"/>
      <c r="D113" s="55"/>
      <c r="E113" s="378" t="s">
        <v>338</v>
      </c>
      <c r="F113" s="378"/>
      <c r="G113" s="399"/>
      <c r="H113" s="405"/>
      <c r="I113" s="123"/>
      <c r="J113" s="123"/>
      <c r="K113" s="123"/>
      <c r="L113" s="123"/>
      <c r="M113" s="123"/>
      <c r="N113" s="123"/>
      <c r="O113" s="123"/>
      <c r="P113" s="123"/>
      <c r="Q113" s="123"/>
      <c r="R113" s="123"/>
      <c r="S113" s="123"/>
      <c r="T113" s="123"/>
      <c r="U113" s="123"/>
      <c r="V113" s="123"/>
      <c r="W113" s="123"/>
      <c r="X113" s="123"/>
      <c r="Y113" s="123"/>
    </row>
    <row r="114" spans="1:25" s="39" customFormat="1" ht="26.25" customHeight="1">
      <c r="A114" s="388"/>
      <c r="B114" s="306"/>
      <c r="C114" s="306"/>
      <c r="D114" s="55" t="s">
        <v>285</v>
      </c>
      <c r="E114" s="378" t="s">
        <v>429</v>
      </c>
      <c r="F114" s="378"/>
      <c r="G114" s="399"/>
      <c r="H114" s="405"/>
      <c r="I114" s="123"/>
      <c r="J114" s="123"/>
      <c r="K114" s="123"/>
      <c r="L114" s="123"/>
      <c r="M114" s="123"/>
      <c r="N114" s="123"/>
      <c r="O114" s="123"/>
      <c r="P114" s="123"/>
      <c r="Q114" s="123"/>
      <c r="R114" s="123"/>
      <c r="S114" s="123"/>
      <c r="T114" s="123"/>
      <c r="U114" s="123"/>
      <c r="V114" s="123"/>
      <c r="W114" s="123"/>
      <c r="X114" s="123"/>
      <c r="Y114" s="123"/>
    </row>
    <row r="115" spans="1:25" s="39" customFormat="1" ht="26.25" customHeight="1">
      <c r="A115" s="388"/>
      <c r="B115" s="306"/>
      <c r="C115" s="306"/>
      <c r="D115" s="55"/>
      <c r="E115" s="378" t="s">
        <v>430</v>
      </c>
      <c r="F115" s="378"/>
      <c r="G115" s="399"/>
      <c r="H115" s="405"/>
      <c r="I115" s="123"/>
      <c r="J115" s="123"/>
      <c r="K115" s="123"/>
      <c r="L115" s="123"/>
      <c r="M115" s="123"/>
      <c r="N115" s="123"/>
      <c r="O115" s="123"/>
      <c r="P115" s="123"/>
      <c r="Q115" s="123"/>
      <c r="R115" s="123"/>
      <c r="S115" s="123"/>
      <c r="T115" s="123"/>
      <c r="U115" s="123"/>
      <c r="V115" s="123"/>
      <c r="W115" s="123"/>
      <c r="X115" s="123"/>
      <c r="Y115" s="123"/>
    </row>
    <row r="116" spans="1:25" s="39" customFormat="1" ht="81.75" customHeight="1">
      <c r="A116" s="388"/>
      <c r="B116" s="306"/>
      <c r="C116" s="306"/>
      <c r="D116" s="55"/>
      <c r="E116" s="230" t="s">
        <v>457</v>
      </c>
      <c r="F116" s="233"/>
      <c r="G116" s="399"/>
      <c r="H116" s="405"/>
      <c r="I116" s="123"/>
      <c r="J116" s="123"/>
      <c r="K116" s="123"/>
      <c r="L116" s="123"/>
      <c r="M116" s="123"/>
      <c r="N116" s="123"/>
      <c r="O116" s="123"/>
      <c r="P116" s="123"/>
      <c r="Q116" s="123"/>
      <c r="R116" s="123"/>
      <c r="S116" s="123"/>
      <c r="T116" s="123"/>
      <c r="U116" s="123"/>
      <c r="V116" s="123"/>
      <c r="W116" s="123"/>
      <c r="X116" s="123"/>
      <c r="Y116" s="123"/>
    </row>
    <row r="117" spans="1:25" s="39" customFormat="1" ht="26.25" customHeight="1">
      <c r="A117" s="388"/>
      <c r="B117" s="306"/>
      <c r="C117" s="306"/>
      <c r="D117" s="55"/>
      <c r="E117" s="378" t="s">
        <v>417</v>
      </c>
      <c r="F117" s="378"/>
      <c r="G117" s="399"/>
      <c r="H117" s="405"/>
      <c r="I117" s="123"/>
      <c r="J117" s="123"/>
      <c r="K117" s="123"/>
      <c r="L117" s="123"/>
      <c r="M117" s="123"/>
      <c r="N117" s="123"/>
      <c r="O117" s="123"/>
      <c r="P117" s="123"/>
      <c r="Q117" s="123"/>
      <c r="R117" s="123"/>
      <c r="S117" s="123"/>
      <c r="T117" s="123"/>
      <c r="U117" s="123"/>
      <c r="V117" s="123"/>
      <c r="W117" s="123"/>
      <c r="X117" s="123"/>
      <c r="Y117" s="123"/>
    </row>
    <row r="118" spans="1:25" s="39" customFormat="1" ht="42.75" customHeight="1">
      <c r="A118" s="223">
        <v>215</v>
      </c>
      <c r="B118" s="373" t="s">
        <v>250</v>
      </c>
      <c r="C118" s="373"/>
      <c r="D118" s="204" t="s">
        <v>252</v>
      </c>
      <c r="E118" s="374"/>
      <c r="F118" s="374"/>
      <c r="G118" s="114">
        <f>IF(D118="SIM OU NÃO?",0,1)</f>
        <v>1</v>
      </c>
      <c r="H118" s="228">
        <v>1</v>
      </c>
      <c r="I118" s="123"/>
      <c r="J118" s="123"/>
      <c r="K118" s="123"/>
      <c r="L118" s="123"/>
      <c r="M118" s="123"/>
      <c r="N118" s="123"/>
      <c r="O118" s="123"/>
      <c r="P118" s="123"/>
      <c r="Q118" s="123"/>
      <c r="R118" s="123"/>
      <c r="S118" s="123"/>
      <c r="T118" s="123"/>
      <c r="U118" s="123"/>
      <c r="V118" s="123"/>
      <c r="W118" s="123"/>
      <c r="X118" s="123"/>
      <c r="Y118" s="123"/>
    </row>
    <row r="119" spans="1:25" s="39" customFormat="1" ht="83.25" customHeight="1">
      <c r="A119" s="388">
        <v>216</v>
      </c>
      <c r="B119" s="373" t="s">
        <v>61</v>
      </c>
      <c r="C119" s="373"/>
      <c r="D119" s="55" t="s">
        <v>285</v>
      </c>
      <c r="E119" s="224" t="s">
        <v>459</v>
      </c>
      <c r="F119" s="233"/>
      <c r="G119" s="396">
        <f>IF(OR(D119&lt;&gt;"",D120&lt;&gt;"",D120&lt;&gt;"",D121&lt;&gt;""),1,0)</f>
        <v>1</v>
      </c>
      <c r="H119" s="405">
        <v>1</v>
      </c>
      <c r="I119" s="135" t="s">
        <v>276</v>
      </c>
      <c r="J119" s="123"/>
      <c r="K119" s="123"/>
      <c r="L119" s="123"/>
      <c r="M119" s="123"/>
      <c r="N119" s="123"/>
      <c r="O119" s="123"/>
      <c r="P119" s="123"/>
      <c r="Q119" s="123"/>
      <c r="R119" s="123"/>
      <c r="S119" s="123"/>
      <c r="T119" s="123"/>
      <c r="U119" s="123"/>
      <c r="V119" s="123"/>
      <c r="W119" s="123"/>
      <c r="X119" s="123"/>
      <c r="Y119" s="123"/>
    </row>
    <row r="120" spans="1:25" s="39" customFormat="1" ht="27" customHeight="1">
      <c r="A120" s="388"/>
      <c r="B120" s="373"/>
      <c r="C120" s="373"/>
      <c r="D120" s="55" t="s">
        <v>285</v>
      </c>
      <c r="E120" s="306" t="s">
        <v>431</v>
      </c>
      <c r="F120" s="306"/>
      <c r="G120" s="396"/>
      <c r="H120" s="405"/>
      <c r="I120" s="123"/>
      <c r="J120" s="123"/>
      <c r="K120" s="123"/>
      <c r="L120" s="123"/>
      <c r="M120" s="123"/>
      <c r="N120" s="123"/>
      <c r="O120" s="123"/>
      <c r="P120" s="123"/>
      <c r="Q120" s="123"/>
      <c r="R120" s="123"/>
      <c r="S120" s="123"/>
      <c r="T120" s="123"/>
      <c r="U120" s="123"/>
      <c r="V120" s="123"/>
      <c r="W120" s="123"/>
      <c r="X120" s="123"/>
      <c r="Y120" s="123"/>
    </row>
    <row r="121" spans="1:25" s="39" customFormat="1" ht="83.25" customHeight="1">
      <c r="A121" s="388"/>
      <c r="B121" s="373"/>
      <c r="C121" s="373"/>
      <c r="D121" s="55"/>
      <c r="E121" s="229" t="s">
        <v>433</v>
      </c>
      <c r="F121" s="233"/>
      <c r="G121" s="396"/>
      <c r="H121" s="405"/>
      <c r="I121" s="123"/>
      <c r="J121" s="123"/>
      <c r="K121" s="123"/>
      <c r="L121" s="123"/>
      <c r="M121" s="123"/>
      <c r="N121" s="123"/>
      <c r="O121" s="123"/>
      <c r="P121" s="123"/>
      <c r="Q121" s="123"/>
      <c r="R121" s="123"/>
      <c r="S121" s="123"/>
      <c r="T121" s="123"/>
      <c r="U121" s="123"/>
      <c r="V121" s="123"/>
      <c r="W121" s="123"/>
      <c r="X121" s="123"/>
      <c r="Y121" s="123"/>
    </row>
    <row r="122" spans="1:25" s="39" customFormat="1" ht="27" customHeight="1">
      <c r="A122" s="388"/>
      <c r="B122" s="373"/>
      <c r="C122" s="373"/>
      <c r="D122" s="55"/>
      <c r="E122" s="306" t="s">
        <v>432</v>
      </c>
      <c r="F122" s="306"/>
      <c r="G122" s="396"/>
      <c r="H122" s="405"/>
      <c r="I122" s="123"/>
      <c r="J122" s="123"/>
      <c r="K122" s="123"/>
      <c r="L122" s="123"/>
      <c r="M122" s="123"/>
      <c r="N122" s="123"/>
      <c r="O122" s="123"/>
      <c r="P122" s="123"/>
      <c r="Q122" s="123"/>
      <c r="R122" s="123"/>
      <c r="S122" s="123"/>
      <c r="T122" s="123"/>
      <c r="U122" s="123"/>
      <c r="V122" s="123"/>
      <c r="W122" s="123"/>
      <c r="X122" s="123"/>
      <c r="Y122" s="123"/>
    </row>
    <row r="123" spans="1:25" s="39" customFormat="1" ht="38.25" customHeight="1">
      <c r="A123" s="123"/>
      <c r="B123" s="123"/>
      <c r="C123" s="123"/>
      <c r="D123" s="123"/>
      <c r="E123" s="123"/>
      <c r="F123" s="123"/>
      <c r="G123" s="140">
        <f>SUM(G5:G122)</f>
        <v>36</v>
      </c>
      <c r="H123" s="141">
        <f>SUM(H5:H122)</f>
        <v>37</v>
      </c>
      <c r="I123" s="123"/>
      <c r="J123" s="123"/>
      <c r="K123" s="123"/>
      <c r="L123" s="123"/>
      <c r="M123" s="123"/>
      <c r="N123" s="123"/>
      <c r="O123" s="123"/>
      <c r="P123" s="123"/>
      <c r="Q123" s="123"/>
      <c r="R123" s="123"/>
      <c r="S123" s="123"/>
      <c r="T123" s="123"/>
      <c r="U123" s="123"/>
      <c r="V123" s="123"/>
      <c r="W123" s="123"/>
      <c r="X123" s="123"/>
      <c r="Y123" s="123"/>
    </row>
    <row r="124" spans="1:25" s="39" customFormat="1" ht="15.75" customHeight="1">
      <c r="A124" s="123"/>
      <c r="B124" s="123"/>
      <c r="C124" s="123"/>
      <c r="D124" s="123"/>
      <c r="E124" s="123"/>
      <c r="F124" s="123"/>
      <c r="G124" s="142"/>
      <c r="H124" s="141"/>
      <c r="I124" s="123"/>
      <c r="J124" s="123"/>
      <c r="K124" s="123"/>
      <c r="L124" s="123"/>
      <c r="M124" s="123"/>
      <c r="N124" s="123"/>
      <c r="O124" s="123"/>
      <c r="P124" s="123"/>
      <c r="Q124" s="123"/>
      <c r="R124" s="123"/>
      <c r="S124" s="123"/>
      <c r="T124" s="123"/>
      <c r="U124" s="123"/>
      <c r="V124" s="123"/>
      <c r="W124" s="123"/>
      <c r="X124" s="123"/>
      <c r="Y124" s="123"/>
    </row>
    <row r="125" spans="1:25" s="39" customFormat="1" ht="15.75" customHeight="1">
      <c r="A125" s="123"/>
      <c r="B125" s="123"/>
      <c r="C125" s="123"/>
      <c r="D125" s="123"/>
      <c r="E125" s="123"/>
      <c r="F125" s="123"/>
      <c r="G125" s="142"/>
      <c r="H125" s="141"/>
      <c r="I125" s="123"/>
      <c r="J125" s="123"/>
      <c r="K125" s="123"/>
      <c r="L125" s="123"/>
      <c r="M125" s="123"/>
      <c r="N125" s="123"/>
      <c r="O125" s="123"/>
      <c r="P125" s="123"/>
      <c r="Q125" s="123"/>
      <c r="R125" s="123"/>
      <c r="S125" s="123"/>
      <c r="T125" s="123"/>
      <c r="U125" s="123"/>
      <c r="V125" s="123"/>
      <c r="W125" s="123"/>
      <c r="X125" s="123"/>
      <c r="Y125" s="123"/>
    </row>
    <row r="126" spans="1:25" s="39" customFormat="1" ht="15.75" customHeight="1">
      <c r="A126" s="123"/>
      <c r="B126" s="123"/>
      <c r="C126" s="123"/>
      <c r="D126" s="123"/>
      <c r="E126" s="123"/>
      <c r="F126" s="123"/>
      <c r="G126" s="142"/>
      <c r="H126" s="141"/>
      <c r="I126" s="123"/>
      <c r="J126" s="123"/>
      <c r="K126" s="123"/>
      <c r="L126" s="123"/>
      <c r="M126" s="123"/>
      <c r="N126" s="123"/>
      <c r="O126" s="123"/>
      <c r="P126" s="123"/>
      <c r="Q126" s="123"/>
      <c r="R126" s="123"/>
      <c r="S126" s="123"/>
      <c r="T126" s="123"/>
      <c r="U126" s="123"/>
      <c r="V126" s="123"/>
      <c r="W126" s="123"/>
      <c r="X126" s="123"/>
      <c r="Y126" s="123"/>
    </row>
    <row r="127" spans="1:25" s="39" customFormat="1" ht="15.75" customHeight="1">
      <c r="A127" s="123"/>
      <c r="B127" s="123"/>
      <c r="C127" s="123"/>
      <c r="D127" s="123"/>
      <c r="E127" s="123"/>
      <c r="F127" s="123"/>
      <c r="G127" s="142"/>
      <c r="H127" s="141"/>
      <c r="I127" s="123"/>
      <c r="J127" s="123"/>
      <c r="K127" s="123"/>
      <c r="L127" s="123"/>
      <c r="M127" s="123"/>
      <c r="N127" s="123"/>
      <c r="O127" s="123"/>
      <c r="P127" s="123"/>
      <c r="Q127" s="123"/>
      <c r="R127" s="123"/>
      <c r="S127" s="123"/>
      <c r="T127" s="123"/>
      <c r="U127" s="123"/>
      <c r="V127" s="123"/>
      <c r="W127" s="123"/>
      <c r="X127" s="123"/>
      <c r="Y127" s="123"/>
    </row>
    <row r="128" spans="1:25" s="39" customFormat="1" ht="15.75" customHeight="1">
      <c r="A128" s="123"/>
      <c r="B128" s="123"/>
      <c r="C128" s="123"/>
      <c r="D128" s="123"/>
      <c r="E128" s="123"/>
      <c r="F128" s="123"/>
      <c r="G128" s="142"/>
      <c r="H128" s="141"/>
      <c r="I128" s="123"/>
      <c r="J128" s="123"/>
      <c r="K128" s="123"/>
      <c r="L128" s="123"/>
      <c r="M128" s="123"/>
      <c r="N128" s="123"/>
      <c r="O128" s="123"/>
      <c r="P128" s="123"/>
      <c r="Q128" s="123"/>
      <c r="R128" s="123"/>
      <c r="S128" s="123"/>
      <c r="T128" s="123"/>
      <c r="U128" s="123"/>
      <c r="V128" s="123"/>
      <c r="W128" s="123"/>
      <c r="X128" s="123"/>
      <c r="Y128" s="123"/>
    </row>
    <row r="129" spans="1:25" s="39" customFormat="1" ht="15.75" customHeight="1">
      <c r="A129" s="123"/>
      <c r="B129" s="123"/>
      <c r="C129" s="123"/>
      <c r="D129" s="123"/>
      <c r="E129" s="123"/>
      <c r="F129" s="123"/>
      <c r="G129" s="142"/>
      <c r="H129" s="141"/>
      <c r="I129" s="123"/>
      <c r="J129" s="123"/>
      <c r="K129" s="123"/>
      <c r="L129" s="123"/>
      <c r="M129" s="123"/>
      <c r="N129" s="123"/>
      <c r="O129" s="123"/>
      <c r="P129" s="123"/>
      <c r="Q129" s="123"/>
      <c r="R129" s="123"/>
      <c r="S129" s="123"/>
      <c r="T129" s="123"/>
      <c r="U129" s="123"/>
      <c r="V129" s="123"/>
      <c r="W129" s="123"/>
      <c r="X129" s="123"/>
      <c r="Y129" s="123"/>
    </row>
    <row r="130" spans="1:25" s="39" customFormat="1" ht="15.75" customHeight="1">
      <c r="A130" s="123"/>
      <c r="B130" s="123"/>
      <c r="C130" s="123"/>
      <c r="D130" s="123"/>
      <c r="E130" s="123"/>
      <c r="F130" s="123"/>
      <c r="G130" s="142"/>
      <c r="H130" s="141"/>
      <c r="I130" s="123"/>
      <c r="J130" s="123"/>
      <c r="K130" s="123"/>
      <c r="L130" s="123"/>
      <c r="M130" s="123"/>
      <c r="N130" s="123"/>
      <c r="O130" s="123"/>
      <c r="P130" s="123"/>
      <c r="Q130" s="123"/>
      <c r="R130" s="123"/>
      <c r="S130" s="123"/>
      <c r="T130" s="123"/>
      <c r="U130" s="123"/>
      <c r="V130" s="123"/>
      <c r="W130" s="123"/>
      <c r="X130" s="123"/>
      <c r="Y130" s="123"/>
    </row>
    <row r="131" spans="1:25" s="39" customFormat="1" ht="15.75" customHeight="1">
      <c r="A131" s="123"/>
      <c r="B131" s="123"/>
      <c r="C131" s="123"/>
      <c r="D131" s="123"/>
      <c r="E131" s="123"/>
      <c r="F131" s="123"/>
      <c r="G131" s="142"/>
      <c r="H131" s="141"/>
      <c r="I131" s="123"/>
      <c r="J131" s="123"/>
      <c r="K131" s="123"/>
      <c r="L131" s="123"/>
      <c r="M131" s="123"/>
      <c r="N131" s="123"/>
      <c r="O131" s="123"/>
      <c r="P131" s="123"/>
      <c r="Q131" s="123"/>
      <c r="R131" s="123"/>
      <c r="S131" s="123"/>
      <c r="T131" s="123"/>
      <c r="U131" s="123"/>
      <c r="V131" s="123"/>
      <c r="W131" s="123"/>
      <c r="X131" s="123"/>
      <c r="Y131" s="123"/>
    </row>
    <row r="132" spans="1:25" s="39" customFormat="1" ht="15.75" customHeight="1">
      <c r="A132" s="123"/>
      <c r="B132" s="123"/>
      <c r="C132" s="123"/>
      <c r="D132" s="123"/>
      <c r="E132" s="123"/>
      <c r="F132" s="123"/>
      <c r="G132" s="142"/>
      <c r="H132" s="141"/>
      <c r="I132" s="123"/>
      <c r="J132" s="123"/>
      <c r="K132" s="123"/>
      <c r="L132" s="123"/>
      <c r="M132" s="123"/>
      <c r="N132" s="123"/>
      <c r="O132" s="123"/>
      <c r="P132" s="123"/>
      <c r="Q132" s="123"/>
      <c r="R132" s="123"/>
      <c r="S132" s="123"/>
      <c r="T132" s="123"/>
      <c r="U132" s="123"/>
      <c r="V132" s="123"/>
      <c r="W132" s="123"/>
      <c r="X132" s="123"/>
      <c r="Y132" s="123"/>
    </row>
    <row r="133" spans="1:25" s="39" customFormat="1" ht="15.75" customHeight="1">
      <c r="A133" s="123"/>
      <c r="B133" s="123"/>
      <c r="C133" s="123"/>
      <c r="D133" s="123"/>
      <c r="E133" s="123"/>
      <c r="F133" s="123"/>
      <c r="G133" s="142"/>
      <c r="H133" s="141"/>
      <c r="I133" s="123"/>
      <c r="J133" s="123"/>
      <c r="K133" s="123"/>
      <c r="L133" s="123"/>
      <c r="M133" s="123"/>
      <c r="N133" s="123"/>
      <c r="O133" s="123"/>
      <c r="P133" s="123"/>
      <c r="Q133" s="123"/>
      <c r="R133" s="123"/>
      <c r="S133" s="123"/>
      <c r="T133" s="123"/>
      <c r="U133" s="123"/>
      <c r="V133" s="123"/>
      <c r="W133" s="123"/>
      <c r="X133" s="123"/>
      <c r="Y133" s="123"/>
    </row>
    <row r="134" spans="1:25" s="39" customFormat="1" ht="12.75" customHeight="1">
      <c r="A134" s="123"/>
      <c r="B134" s="123"/>
      <c r="C134" s="123"/>
      <c r="D134" s="123"/>
      <c r="E134" s="123"/>
      <c r="F134" s="123"/>
      <c r="G134" s="142"/>
      <c r="H134" s="141"/>
      <c r="I134" s="123"/>
      <c r="J134" s="123"/>
      <c r="K134" s="123"/>
      <c r="L134" s="123"/>
      <c r="M134" s="123"/>
      <c r="N134" s="123"/>
      <c r="O134" s="123"/>
      <c r="P134" s="123"/>
      <c r="Q134" s="123"/>
      <c r="R134" s="123"/>
      <c r="S134" s="123"/>
      <c r="T134" s="123"/>
      <c r="U134" s="123"/>
      <c r="V134" s="123"/>
      <c r="W134" s="123"/>
      <c r="X134" s="123"/>
      <c r="Y134" s="123"/>
    </row>
    <row r="135" spans="1:25" s="39" customFormat="1" ht="12.75" customHeight="1">
      <c r="A135" s="123"/>
      <c r="B135" s="123"/>
      <c r="C135" s="123"/>
      <c r="D135" s="123"/>
      <c r="E135" s="123"/>
      <c r="F135" s="123"/>
      <c r="G135" s="142"/>
      <c r="H135" s="141"/>
      <c r="I135" s="123"/>
      <c r="J135" s="123"/>
      <c r="K135" s="123"/>
      <c r="L135" s="123"/>
      <c r="M135" s="123"/>
      <c r="N135" s="123"/>
      <c r="O135" s="123"/>
      <c r="P135" s="123"/>
      <c r="Q135" s="123"/>
      <c r="R135" s="123"/>
      <c r="S135" s="123"/>
      <c r="T135" s="123"/>
      <c r="U135" s="123"/>
      <c r="V135" s="123"/>
      <c r="W135" s="123"/>
      <c r="X135" s="123"/>
      <c r="Y135" s="123"/>
    </row>
    <row r="136" spans="1:8" s="39" customFormat="1" ht="12.75" customHeight="1">
      <c r="A136" s="123"/>
      <c r="B136" s="123"/>
      <c r="C136" s="123"/>
      <c r="D136" s="123"/>
      <c r="E136" s="123"/>
      <c r="F136" s="123"/>
      <c r="G136" s="142"/>
      <c r="H136" s="125"/>
    </row>
    <row r="137" spans="1:8" s="39" customFormat="1" ht="12.75" customHeight="1">
      <c r="A137" s="123"/>
      <c r="B137" s="123"/>
      <c r="C137" s="123"/>
      <c r="D137" s="123"/>
      <c r="E137" s="123"/>
      <c r="F137" s="123"/>
      <c r="G137" s="142"/>
      <c r="H137" s="125"/>
    </row>
    <row r="138" spans="1:8" s="39" customFormat="1" ht="12.75" customHeight="1">
      <c r="A138" s="123"/>
      <c r="B138" s="123"/>
      <c r="C138" s="123"/>
      <c r="D138" s="123"/>
      <c r="E138" s="123"/>
      <c r="F138" s="123"/>
      <c r="G138" s="142"/>
      <c r="H138" s="125"/>
    </row>
    <row r="139" spans="1:8" s="39" customFormat="1" ht="12.75" customHeight="1">
      <c r="A139" s="123"/>
      <c r="B139" s="123"/>
      <c r="C139" s="123"/>
      <c r="D139" s="123"/>
      <c r="E139" s="123"/>
      <c r="F139" s="123"/>
      <c r="G139" s="142"/>
      <c r="H139" s="125"/>
    </row>
    <row r="140" spans="1:8" s="39" customFormat="1" ht="12.75" customHeight="1">
      <c r="A140" s="123"/>
      <c r="B140" s="123"/>
      <c r="C140" s="123"/>
      <c r="D140" s="123"/>
      <c r="E140" s="123"/>
      <c r="F140" s="123"/>
      <c r="G140" s="142"/>
      <c r="H140" s="125"/>
    </row>
    <row r="141" spans="1:8" s="39" customFormat="1" ht="12.75" customHeight="1">
      <c r="A141" s="123"/>
      <c r="B141" s="123"/>
      <c r="C141" s="123"/>
      <c r="D141" s="123"/>
      <c r="E141" s="123"/>
      <c r="F141" s="123"/>
      <c r="G141" s="142"/>
      <c r="H141" s="125"/>
    </row>
    <row r="142" spans="1:8" s="39" customFormat="1" ht="12.75" customHeight="1">
      <c r="A142" s="123"/>
      <c r="B142" s="123"/>
      <c r="C142" s="123"/>
      <c r="D142" s="123"/>
      <c r="E142" s="123"/>
      <c r="F142" s="123"/>
      <c r="G142" s="142"/>
      <c r="H142" s="125"/>
    </row>
    <row r="143" spans="1:8" s="39" customFormat="1" ht="12.75" customHeight="1">
      <c r="A143" s="123"/>
      <c r="B143" s="123"/>
      <c r="C143" s="123"/>
      <c r="D143" s="123"/>
      <c r="E143" s="123"/>
      <c r="F143" s="123"/>
      <c r="G143" s="142"/>
      <c r="H143" s="125"/>
    </row>
    <row r="144" spans="1:8" s="39" customFormat="1" ht="12.75" customHeight="1">
      <c r="A144" s="123"/>
      <c r="B144" s="123"/>
      <c r="C144" s="123"/>
      <c r="D144" s="123"/>
      <c r="E144" s="123"/>
      <c r="F144" s="123"/>
      <c r="G144" s="142"/>
      <c r="H144" s="125"/>
    </row>
    <row r="145" spans="1:8" s="39" customFormat="1" ht="12.75" customHeight="1">
      <c r="A145" s="123"/>
      <c r="B145" s="123"/>
      <c r="C145" s="123"/>
      <c r="D145" s="123"/>
      <c r="E145" s="123"/>
      <c r="F145" s="123"/>
      <c r="G145" s="142"/>
      <c r="H145" s="125"/>
    </row>
    <row r="146" spans="1:8" s="39" customFormat="1" ht="12.75" customHeight="1">
      <c r="A146" s="123"/>
      <c r="B146" s="123"/>
      <c r="C146" s="123"/>
      <c r="D146" s="123"/>
      <c r="E146" s="123"/>
      <c r="F146" s="123"/>
      <c r="G146" s="142"/>
      <c r="H146" s="125"/>
    </row>
    <row r="147" spans="1:8" s="39" customFormat="1" ht="12.75" customHeight="1">
      <c r="A147" s="123"/>
      <c r="B147" s="123"/>
      <c r="C147" s="123"/>
      <c r="D147" s="123"/>
      <c r="E147" s="123"/>
      <c r="F147" s="123"/>
      <c r="G147" s="142"/>
      <c r="H147" s="125"/>
    </row>
    <row r="148" spans="1:8" s="39" customFormat="1" ht="12.75" customHeight="1">
      <c r="A148" s="123"/>
      <c r="B148" s="123"/>
      <c r="C148" s="123"/>
      <c r="D148" s="123"/>
      <c r="E148" s="123"/>
      <c r="F148" s="123"/>
      <c r="G148" s="142"/>
      <c r="H148" s="125"/>
    </row>
    <row r="149" spans="1:8" s="39" customFormat="1" ht="12.75" customHeight="1">
      <c r="A149" s="123"/>
      <c r="B149" s="123"/>
      <c r="C149" s="123"/>
      <c r="D149" s="123"/>
      <c r="E149" s="123"/>
      <c r="F149" s="123"/>
      <c r="G149" s="142"/>
      <c r="H149" s="125"/>
    </row>
    <row r="150" spans="1:8" s="39" customFormat="1" ht="12.75" customHeight="1">
      <c r="A150" s="123"/>
      <c r="B150" s="123"/>
      <c r="C150" s="123"/>
      <c r="D150" s="123"/>
      <c r="E150" s="123"/>
      <c r="F150" s="123"/>
      <c r="G150" s="142"/>
      <c r="H150" s="125"/>
    </row>
    <row r="151" spans="1:8" s="39" customFormat="1" ht="12.75" customHeight="1">
      <c r="A151" s="123"/>
      <c r="B151" s="123"/>
      <c r="C151" s="123"/>
      <c r="D151" s="123"/>
      <c r="E151" s="123"/>
      <c r="F151" s="123"/>
      <c r="G151" s="142"/>
      <c r="H151" s="125"/>
    </row>
    <row r="152" spans="1:8" s="39" customFormat="1" ht="12.75" customHeight="1">
      <c r="A152" s="123"/>
      <c r="B152" s="123"/>
      <c r="C152" s="123"/>
      <c r="D152" s="123"/>
      <c r="E152" s="123"/>
      <c r="F152" s="123"/>
      <c r="G152" s="142"/>
      <c r="H152" s="125"/>
    </row>
    <row r="153" spans="1:8" s="39" customFormat="1" ht="12.75" customHeight="1">
      <c r="A153" s="123"/>
      <c r="B153" s="123"/>
      <c r="C153" s="123"/>
      <c r="D153" s="123"/>
      <c r="E153" s="123"/>
      <c r="F153" s="123"/>
      <c r="G153" s="142"/>
      <c r="H153" s="125"/>
    </row>
    <row r="154" spans="1:8" s="39" customFormat="1" ht="12.75" customHeight="1">
      <c r="A154" s="123"/>
      <c r="B154" s="123"/>
      <c r="C154" s="123"/>
      <c r="D154" s="123"/>
      <c r="E154" s="123"/>
      <c r="F154" s="123"/>
      <c r="G154" s="142"/>
      <c r="H154" s="125"/>
    </row>
    <row r="155" spans="1:8" s="39" customFormat="1" ht="12.75" customHeight="1">
      <c r="A155" s="123"/>
      <c r="B155" s="123"/>
      <c r="C155" s="123"/>
      <c r="D155" s="123"/>
      <c r="E155" s="123"/>
      <c r="F155" s="123"/>
      <c r="G155" s="142"/>
      <c r="H155" s="125"/>
    </row>
    <row r="156" spans="1:8" s="39" customFormat="1" ht="12.75" customHeight="1">
      <c r="A156" s="123"/>
      <c r="B156" s="123"/>
      <c r="C156" s="123"/>
      <c r="D156" s="123"/>
      <c r="E156" s="123"/>
      <c r="F156" s="123"/>
      <c r="G156" s="142"/>
      <c r="H156" s="125"/>
    </row>
    <row r="157" spans="1:8" s="39" customFormat="1" ht="12.75" customHeight="1">
      <c r="A157" s="123"/>
      <c r="B157" s="123"/>
      <c r="C157" s="123"/>
      <c r="D157" s="123"/>
      <c r="E157" s="123"/>
      <c r="F157" s="123"/>
      <c r="G157" s="142"/>
      <c r="H157" s="125"/>
    </row>
    <row r="158" spans="1:8" s="39" customFormat="1" ht="12.75" customHeight="1">
      <c r="A158" s="123"/>
      <c r="B158" s="123"/>
      <c r="C158" s="123"/>
      <c r="D158" s="123"/>
      <c r="E158" s="123"/>
      <c r="F158" s="123"/>
      <c r="G158" s="142"/>
      <c r="H158" s="125"/>
    </row>
    <row r="159" spans="1:8" s="39" customFormat="1" ht="12.75" customHeight="1">
      <c r="A159" s="123"/>
      <c r="B159" s="123"/>
      <c r="C159" s="123"/>
      <c r="D159" s="123"/>
      <c r="E159" s="123"/>
      <c r="F159" s="123"/>
      <c r="G159" s="142"/>
      <c r="H159" s="125"/>
    </row>
    <row r="160" spans="1:8" s="39" customFormat="1" ht="12.75" customHeight="1">
      <c r="A160" s="123"/>
      <c r="B160" s="123"/>
      <c r="C160" s="123"/>
      <c r="D160" s="123"/>
      <c r="E160" s="123"/>
      <c r="F160" s="123"/>
      <c r="G160" s="142"/>
      <c r="H160" s="125"/>
    </row>
    <row r="161" spans="1:8" s="39" customFormat="1" ht="12.75" customHeight="1">
      <c r="A161" s="123"/>
      <c r="B161" s="123"/>
      <c r="C161" s="123"/>
      <c r="D161" s="123"/>
      <c r="E161" s="123"/>
      <c r="F161" s="123"/>
      <c r="G161" s="142"/>
      <c r="H161" s="125"/>
    </row>
    <row r="162" spans="1:8" s="39" customFormat="1" ht="12.75" customHeight="1">
      <c r="A162" s="123"/>
      <c r="B162" s="123"/>
      <c r="C162" s="123"/>
      <c r="D162" s="123"/>
      <c r="E162" s="123"/>
      <c r="F162" s="123"/>
      <c r="G162" s="142"/>
      <c r="H162" s="125"/>
    </row>
    <row r="163" spans="1:8" s="39" customFormat="1" ht="12.75" customHeight="1">
      <c r="A163" s="123"/>
      <c r="B163" s="123"/>
      <c r="C163" s="123"/>
      <c r="D163" s="123"/>
      <c r="E163" s="123"/>
      <c r="F163" s="123"/>
      <c r="G163" s="142"/>
      <c r="H163" s="125"/>
    </row>
    <row r="164" spans="1:8" s="39" customFormat="1" ht="12.75" customHeight="1">
      <c r="A164" s="123"/>
      <c r="B164" s="123"/>
      <c r="C164" s="123"/>
      <c r="D164" s="123"/>
      <c r="E164" s="123"/>
      <c r="F164" s="123"/>
      <c r="G164" s="142"/>
      <c r="H164" s="125"/>
    </row>
    <row r="165" spans="1:8" s="39" customFormat="1" ht="12.75" customHeight="1">
      <c r="A165" s="123"/>
      <c r="B165" s="123"/>
      <c r="C165" s="123"/>
      <c r="D165" s="123"/>
      <c r="E165" s="123"/>
      <c r="F165" s="123"/>
      <c r="G165" s="142"/>
      <c r="H165" s="125"/>
    </row>
    <row r="166" spans="1:8" s="39" customFormat="1" ht="12.75" customHeight="1">
      <c r="A166" s="123"/>
      <c r="B166" s="123"/>
      <c r="C166" s="123"/>
      <c r="D166" s="123"/>
      <c r="E166" s="123"/>
      <c r="F166" s="123"/>
      <c r="G166" s="142"/>
      <c r="H166" s="125"/>
    </row>
    <row r="167" spans="1:8" s="39" customFormat="1" ht="12.75" customHeight="1">
      <c r="A167" s="123"/>
      <c r="B167" s="123"/>
      <c r="C167" s="123"/>
      <c r="D167" s="123"/>
      <c r="E167" s="123"/>
      <c r="F167" s="123"/>
      <c r="G167" s="142"/>
      <c r="H167" s="125"/>
    </row>
    <row r="168" spans="1:8" s="39" customFormat="1" ht="12.75" customHeight="1">
      <c r="A168" s="123"/>
      <c r="B168" s="123"/>
      <c r="C168" s="123"/>
      <c r="D168" s="123"/>
      <c r="E168" s="123"/>
      <c r="F168" s="123"/>
      <c r="G168" s="142"/>
      <c r="H168" s="125"/>
    </row>
    <row r="169" spans="1:8" s="39" customFormat="1" ht="12.75" customHeight="1">
      <c r="A169" s="123"/>
      <c r="B169" s="123"/>
      <c r="C169" s="123"/>
      <c r="D169" s="123"/>
      <c r="E169" s="123"/>
      <c r="F169" s="123"/>
      <c r="G169" s="142"/>
      <c r="H169" s="125"/>
    </row>
    <row r="170" spans="1:8" s="39" customFormat="1" ht="12.75" customHeight="1">
      <c r="A170" s="123"/>
      <c r="B170" s="123"/>
      <c r="C170" s="123"/>
      <c r="D170" s="123"/>
      <c r="E170" s="123"/>
      <c r="F170" s="123"/>
      <c r="G170" s="142"/>
      <c r="H170" s="125"/>
    </row>
    <row r="171" spans="1:8" s="39" customFormat="1" ht="12.75" customHeight="1">
      <c r="A171" s="123"/>
      <c r="B171" s="123"/>
      <c r="C171" s="123"/>
      <c r="D171" s="123"/>
      <c r="E171" s="123"/>
      <c r="F171" s="123"/>
      <c r="G171" s="142"/>
      <c r="H171" s="125"/>
    </row>
    <row r="172" spans="1:8" s="39" customFormat="1" ht="12.75" customHeight="1">
      <c r="A172" s="123"/>
      <c r="B172" s="123"/>
      <c r="C172" s="123"/>
      <c r="D172" s="123"/>
      <c r="E172" s="123"/>
      <c r="F172" s="123"/>
      <c r="G172" s="142"/>
      <c r="H172" s="125"/>
    </row>
    <row r="173" spans="1:8" s="39" customFormat="1" ht="12.75" customHeight="1">
      <c r="A173" s="123"/>
      <c r="B173" s="123"/>
      <c r="C173" s="123"/>
      <c r="D173" s="123"/>
      <c r="E173" s="123"/>
      <c r="F173" s="123"/>
      <c r="G173" s="142"/>
      <c r="H173" s="125"/>
    </row>
    <row r="174" spans="1:8" s="39" customFormat="1" ht="12.75" customHeight="1">
      <c r="A174" s="123"/>
      <c r="B174" s="123"/>
      <c r="C174" s="123"/>
      <c r="D174" s="123"/>
      <c r="E174" s="123"/>
      <c r="F174" s="123"/>
      <c r="G174" s="142"/>
      <c r="H174" s="125"/>
    </row>
    <row r="175" spans="1:8" s="39" customFormat="1" ht="12.75" customHeight="1">
      <c r="A175" s="123"/>
      <c r="B175" s="123"/>
      <c r="C175" s="123"/>
      <c r="D175" s="123"/>
      <c r="E175" s="123"/>
      <c r="F175" s="123"/>
      <c r="G175" s="142"/>
      <c r="H175" s="125"/>
    </row>
    <row r="176" spans="1:8" s="39" customFormat="1" ht="12.75" customHeight="1">
      <c r="A176" s="123"/>
      <c r="B176" s="123"/>
      <c r="C176" s="123"/>
      <c r="D176" s="123"/>
      <c r="E176" s="123"/>
      <c r="F176" s="123"/>
      <c r="G176" s="142"/>
      <c r="H176" s="125"/>
    </row>
    <row r="177" spans="1:8" s="39" customFormat="1" ht="12.75" customHeight="1">
      <c r="A177" s="123"/>
      <c r="B177" s="123"/>
      <c r="C177" s="123"/>
      <c r="D177" s="123"/>
      <c r="E177" s="123"/>
      <c r="F177" s="123"/>
      <c r="G177" s="142"/>
      <c r="H177" s="125"/>
    </row>
    <row r="178" spans="1:8" s="39" customFormat="1" ht="12.75" customHeight="1">
      <c r="A178" s="123"/>
      <c r="B178" s="123"/>
      <c r="C178" s="123"/>
      <c r="D178" s="123"/>
      <c r="E178" s="123"/>
      <c r="F178" s="123"/>
      <c r="G178" s="142"/>
      <c r="H178" s="125"/>
    </row>
    <row r="179" spans="1:8" s="39" customFormat="1" ht="12.75" customHeight="1">
      <c r="A179" s="123"/>
      <c r="B179" s="123"/>
      <c r="C179" s="123"/>
      <c r="D179" s="123"/>
      <c r="E179" s="123"/>
      <c r="F179" s="123"/>
      <c r="G179" s="142"/>
      <c r="H179" s="125"/>
    </row>
    <row r="180" spans="1:8" s="39" customFormat="1" ht="12.75" customHeight="1">
      <c r="A180" s="123"/>
      <c r="B180" s="123"/>
      <c r="C180" s="123"/>
      <c r="D180" s="123"/>
      <c r="E180" s="123"/>
      <c r="F180" s="123"/>
      <c r="G180" s="142"/>
      <c r="H180" s="125"/>
    </row>
    <row r="181" spans="1:8" s="39" customFormat="1" ht="12.75" customHeight="1">
      <c r="A181" s="123"/>
      <c r="B181" s="123"/>
      <c r="C181" s="123"/>
      <c r="D181" s="123"/>
      <c r="E181" s="123"/>
      <c r="F181" s="123"/>
      <c r="G181" s="142"/>
      <c r="H181" s="125"/>
    </row>
    <row r="182" spans="1:8" s="39" customFormat="1" ht="12.75" customHeight="1">
      <c r="A182" s="123"/>
      <c r="B182" s="123"/>
      <c r="C182" s="123"/>
      <c r="D182" s="123"/>
      <c r="E182" s="123"/>
      <c r="F182" s="123"/>
      <c r="G182" s="142"/>
      <c r="H182" s="125"/>
    </row>
    <row r="183" spans="1:8" s="39" customFormat="1" ht="12.75" customHeight="1">
      <c r="A183" s="123"/>
      <c r="B183" s="123"/>
      <c r="C183" s="123"/>
      <c r="D183" s="123"/>
      <c r="E183" s="123"/>
      <c r="F183" s="123"/>
      <c r="G183" s="142"/>
      <c r="H183" s="125"/>
    </row>
    <row r="184" spans="1:8" s="39" customFormat="1" ht="12.75" customHeight="1">
      <c r="A184" s="123"/>
      <c r="B184" s="123"/>
      <c r="C184" s="123"/>
      <c r="D184" s="123"/>
      <c r="E184" s="123"/>
      <c r="F184" s="123"/>
      <c r="G184" s="142"/>
      <c r="H184" s="125"/>
    </row>
    <row r="185" spans="1:8" s="39" customFormat="1" ht="12.75" customHeight="1">
      <c r="A185" s="123"/>
      <c r="B185" s="123"/>
      <c r="C185" s="123"/>
      <c r="D185" s="123"/>
      <c r="E185" s="123"/>
      <c r="F185" s="123"/>
      <c r="G185" s="142"/>
      <c r="H185" s="125"/>
    </row>
    <row r="186" spans="1:8" s="39" customFormat="1" ht="12.75" customHeight="1">
      <c r="A186" s="123"/>
      <c r="B186" s="123"/>
      <c r="C186" s="123"/>
      <c r="D186" s="123"/>
      <c r="E186" s="123"/>
      <c r="F186" s="123"/>
      <c r="G186" s="142"/>
      <c r="H186" s="125"/>
    </row>
    <row r="187" spans="1:8" s="39" customFormat="1" ht="12.75" customHeight="1">
      <c r="A187" s="123"/>
      <c r="B187" s="123"/>
      <c r="C187" s="123"/>
      <c r="D187" s="123"/>
      <c r="E187" s="123"/>
      <c r="F187" s="123"/>
      <c r="G187" s="142"/>
      <c r="H187" s="125"/>
    </row>
    <row r="188" spans="1:8" s="39" customFormat="1" ht="12.75" customHeight="1">
      <c r="A188" s="123"/>
      <c r="B188" s="123"/>
      <c r="C188" s="123"/>
      <c r="D188" s="123"/>
      <c r="E188" s="123"/>
      <c r="F188" s="123"/>
      <c r="G188" s="142"/>
      <c r="H188" s="125"/>
    </row>
    <row r="189" spans="1:8" s="39" customFormat="1" ht="12.75" customHeight="1">
      <c r="A189" s="123"/>
      <c r="B189" s="123"/>
      <c r="C189" s="123"/>
      <c r="D189" s="123"/>
      <c r="E189" s="123"/>
      <c r="F189" s="123"/>
      <c r="G189" s="142"/>
      <c r="H189" s="125"/>
    </row>
    <row r="190" spans="1:8" s="39" customFormat="1" ht="12.75" customHeight="1">
      <c r="A190" s="123"/>
      <c r="B190" s="123"/>
      <c r="C190" s="123"/>
      <c r="D190" s="123"/>
      <c r="E190" s="123"/>
      <c r="F190" s="123"/>
      <c r="G190" s="142"/>
      <c r="H190" s="125"/>
    </row>
    <row r="191" spans="1:8" s="39" customFormat="1" ht="12.75" customHeight="1">
      <c r="A191" s="123"/>
      <c r="B191" s="123"/>
      <c r="C191" s="123"/>
      <c r="D191" s="123"/>
      <c r="E191" s="123"/>
      <c r="F191" s="123"/>
      <c r="G191" s="142"/>
      <c r="H191" s="125"/>
    </row>
    <row r="192" spans="1:8" s="39" customFormat="1" ht="12.75" customHeight="1">
      <c r="A192" s="123"/>
      <c r="B192" s="123"/>
      <c r="C192" s="123"/>
      <c r="D192" s="123"/>
      <c r="E192" s="123"/>
      <c r="F192" s="123"/>
      <c r="G192" s="142"/>
      <c r="H192" s="125"/>
    </row>
    <row r="193" spans="1:8" s="39" customFormat="1" ht="12.75" customHeight="1">
      <c r="A193" s="123"/>
      <c r="B193" s="123"/>
      <c r="C193" s="123"/>
      <c r="D193" s="123"/>
      <c r="E193" s="123"/>
      <c r="F193" s="123"/>
      <c r="G193" s="142"/>
      <c r="H193" s="125"/>
    </row>
    <row r="194" spans="1:8" s="39" customFormat="1" ht="12.75" customHeight="1">
      <c r="A194" s="123"/>
      <c r="B194" s="123"/>
      <c r="C194" s="123"/>
      <c r="D194" s="123"/>
      <c r="E194" s="123"/>
      <c r="F194" s="123"/>
      <c r="G194" s="142"/>
      <c r="H194" s="125"/>
    </row>
    <row r="195" spans="1:8" s="39" customFormat="1" ht="12.75" customHeight="1">
      <c r="A195" s="123"/>
      <c r="B195" s="123"/>
      <c r="C195" s="123"/>
      <c r="D195" s="123"/>
      <c r="E195" s="123"/>
      <c r="F195" s="123"/>
      <c r="G195" s="142"/>
      <c r="H195" s="125"/>
    </row>
    <row r="196" spans="1:8" s="39" customFormat="1" ht="12.75" customHeight="1">
      <c r="A196" s="123"/>
      <c r="B196" s="123"/>
      <c r="C196" s="123"/>
      <c r="D196" s="123"/>
      <c r="E196" s="123"/>
      <c r="F196" s="123"/>
      <c r="G196" s="142"/>
      <c r="H196" s="125"/>
    </row>
    <row r="197" spans="1:8" s="39" customFormat="1" ht="12.75" customHeight="1">
      <c r="A197" s="123"/>
      <c r="B197" s="123"/>
      <c r="C197" s="123"/>
      <c r="D197" s="123"/>
      <c r="E197" s="123"/>
      <c r="F197" s="123"/>
      <c r="G197" s="142"/>
      <c r="H197" s="125"/>
    </row>
    <row r="198" spans="1:8" s="39" customFormat="1" ht="12.75" customHeight="1">
      <c r="A198" s="123"/>
      <c r="B198" s="123"/>
      <c r="C198" s="123"/>
      <c r="D198" s="123"/>
      <c r="E198" s="123"/>
      <c r="F198" s="123"/>
      <c r="G198" s="142"/>
      <c r="H198" s="125"/>
    </row>
    <row r="199" spans="1:8" s="39" customFormat="1" ht="12.75" customHeight="1">
      <c r="A199" s="123"/>
      <c r="B199" s="123"/>
      <c r="C199" s="123"/>
      <c r="D199" s="123"/>
      <c r="E199" s="123"/>
      <c r="F199" s="123"/>
      <c r="G199" s="142"/>
      <c r="H199" s="125"/>
    </row>
    <row r="200" spans="1:8" s="39" customFormat="1" ht="12.75" customHeight="1">
      <c r="A200" s="123"/>
      <c r="B200" s="123"/>
      <c r="C200" s="123"/>
      <c r="D200" s="123"/>
      <c r="E200" s="123"/>
      <c r="F200" s="123"/>
      <c r="G200" s="142"/>
      <c r="H200" s="125"/>
    </row>
    <row r="201" spans="1:8" s="39" customFormat="1" ht="12.75" customHeight="1">
      <c r="A201" s="123"/>
      <c r="B201" s="123"/>
      <c r="C201" s="123"/>
      <c r="D201" s="123"/>
      <c r="E201" s="123"/>
      <c r="F201" s="123"/>
      <c r="G201" s="142"/>
      <c r="H201" s="125"/>
    </row>
    <row r="202" spans="1:8" s="39" customFormat="1" ht="12.75" customHeight="1">
      <c r="A202" s="123"/>
      <c r="B202" s="123"/>
      <c r="C202" s="123"/>
      <c r="D202" s="123"/>
      <c r="E202" s="123"/>
      <c r="F202" s="123"/>
      <c r="G202" s="142"/>
      <c r="H202" s="125"/>
    </row>
    <row r="203" spans="1:8" s="39" customFormat="1" ht="12.75" customHeight="1">
      <c r="A203" s="123"/>
      <c r="B203" s="123"/>
      <c r="C203" s="123"/>
      <c r="D203" s="123"/>
      <c r="E203" s="123"/>
      <c r="F203" s="123"/>
      <c r="G203" s="142"/>
      <c r="H203" s="125"/>
    </row>
    <row r="204" spans="1:7" ht="12.75" customHeight="1">
      <c r="A204" s="123"/>
      <c r="B204" s="123"/>
      <c r="C204" s="123"/>
      <c r="D204" s="123"/>
      <c r="E204" s="123"/>
      <c r="F204" s="123"/>
      <c r="G204" s="142"/>
    </row>
    <row r="205" spans="1:7" ht="12.75" customHeight="1">
      <c r="A205" s="123"/>
      <c r="B205" s="123"/>
      <c r="C205" s="123"/>
      <c r="D205" s="123"/>
      <c r="E205" s="123"/>
      <c r="F205" s="123"/>
      <c r="G205" s="142"/>
    </row>
    <row r="206" spans="1:7" ht="12.75" customHeight="1">
      <c r="A206" s="123"/>
      <c r="B206" s="123"/>
      <c r="C206" s="123"/>
      <c r="D206" s="123"/>
      <c r="E206" s="123"/>
      <c r="F206" s="123"/>
      <c r="G206" s="142"/>
    </row>
    <row r="207" spans="1:7" ht="12.75" customHeight="1">
      <c r="A207" s="123"/>
      <c r="B207" s="123"/>
      <c r="C207" s="123"/>
      <c r="D207" s="123"/>
      <c r="E207" s="123"/>
      <c r="F207" s="123"/>
      <c r="G207" s="142"/>
    </row>
    <row r="208" spans="1:7" ht="12.75" customHeight="1">
      <c r="A208" s="123"/>
      <c r="B208" s="123"/>
      <c r="C208" s="123"/>
      <c r="D208" s="123"/>
      <c r="E208" s="123"/>
      <c r="F208" s="123"/>
      <c r="G208" s="142"/>
    </row>
    <row r="209" spans="1:7" ht="12.75" customHeight="1">
      <c r="A209" s="123"/>
      <c r="B209" s="123"/>
      <c r="C209" s="123"/>
      <c r="D209" s="123"/>
      <c r="E209" s="123"/>
      <c r="F209" s="123"/>
      <c r="G209" s="142"/>
    </row>
    <row r="210" spans="1:7" ht="12.75" customHeight="1">
      <c r="A210" s="123"/>
      <c r="B210" s="123"/>
      <c r="C210" s="123"/>
      <c r="D210" s="123"/>
      <c r="E210" s="123"/>
      <c r="F210" s="123"/>
      <c r="G210" s="142"/>
    </row>
    <row r="211" spans="1:7" ht="12.75" customHeight="1">
      <c r="A211" s="123"/>
      <c r="B211" s="123"/>
      <c r="C211" s="123"/>
      <c r="D211" s="123"/>
      <c r="E211" s="123"/>
      <c r="F211" s="123"/>
      <c r="G211" s="142"/>
    </row>
    <row r="212" spans="1:7" ht="12.75" customHeight="1">
      <c r="A212" s="123"/>
      <c r="B212" s="123"/>
      <c r="C212" s="123"/>
      <c r="D212" s="123"/>
      <c r="E212" s="123"/>
      <c r="F212" s="123"/>
      <c r="G212" s="142"/>
    </row>
    <row r="213" spans="1:7" ht="12.75" customHeight="1">
      <c r="A213" s="123"/>
      <c r="B213" s="123"/>
      <c r="C213" s="123"/>
      <c r="D213" s="123"/>
      <c r="E213" s="123"/>
      <c r="F213" s="123"/>
      <c r="G213" s="142"/>
    </row>
    <row r="214" spans="1:7" ht="12.75" customHeight="1">
      <c r="A214" s="123"/>
      <c r="B214" s="123"/>
      <c r="C214" s="123"/>
      <c r="D214" s="123"/>
      <c r="E214" s="123"/>
      <c r="F214" s="123"/>
      <c r="G214" s="142"/>
    </row>
    <row r="215" spans="1:7" ht="12.75" customHeight="1">
      <c r="A215" s="123"/>
      <c r="B215" s="123"/>
      <c r="C215" s="123"/>
      <c r="D215" s="123"/>
      <c r="E215" s="123"/>
      <c r="F215" s="123"/>
      <c r="G215" s="142"/>
    </row>
    <row r="216" spans="1:7" ht="12.75" customHeight="1">
      <c r="A216" s="123"/>
      <c r="B216" s="123"/>
      <c r="C216" s="123"/>
      <c r="D216" s="123"/>
      <c r="E216" s="123"/>
      <c r="F216" s="123"/>
      <c r="G216" s="142"/>
    </row>
    <row r="217" spans="1:7" ht="12.75" customHeight="1">
      <c r="A217" s="123"/>
      <c r="B217" s="123"/>
      <c r="C217" s="123"/>
      <c r="D217" s="123"/>
      <c r="E217" s="123"/>
      <c r="F217" s="123"/>
      <c r="G217" s="142"/>
    </row>
    <row r="218" spans="1:7" ht="12.75" customHeight="1">
      <c r="A218" s="123"/>
      <c r="B218" s="123"/>
      <c r="C218" s="123"/>
      <c r="D218" s="123"/>
      <c r="E218" s="123"/>
      <c r="F218" s="123"/>
      <c r="G218" s="142"/>
    </row>
    <row r="219" spans="1:7" ht="12.75" customHeight="1">
      <c r="A219" s="123"/>
      <c r="B219" s="123"/>
      <c r="C219" s="123"/>
      <c r="D219" s="123"/>
      <c r="E219" s="123"/>
      <c r="F219" s="123"/>
      <c r="G219" s="142"/>
    </row>
    <row r="220" spans="1:7" ht="12.75" customHeight="1">
      <c r="A220" s="123"/>
      <c r="B220" s="123"/>
      <c r="C220" s="123"/>
      <c r="D220" s="123"/>
      <c r="E220" s="123"/>
      <c r="F220" s="123"/>
      <c r="G220" s="142"/>
    </row>
    <row r="221" spans="1:7" ht="12.75" customHeight="1">
      <c r="A221" s="123"/>
      <c r="B221" s="123"/>
      <c r="C221" s="123"/>
      <c r="D221" s="123"/>
      <c r="E221" s="123"/>
      <c r="F221" s="123"/>
      <c r="G221" s="142"/>
    </row>
    <row r="222" spans="1:7" ht="12.75" customHeight="1">
      <c r="A222" s="123"/>
      <c r="B222" s="123"/>
      <c r="C222" s="123"/>
      <c r="D222" s="123"/>
      <c r="E222" s="123"/>
      <c r="F222" s="123"/>
      <c r="G222" s="142"/>
    </row>
    <row r="223" spans="1:7" ht="12.75" customHeight="1">
      <c r="A223" s="123"/>
      <c r="B223" s="123"/>
      <c r="C223" s="123"/>
      <c r="D223" s="123"/>
      <c r="E223" s="123"/>
      <c r="F223" s="123"/>
      <c r="G223" s="142"/>
    </row>
    <row r="224" spans="1:7" ht="12.75" customHeight="1">
      <c r="A224" s="123"/>
      <c r="B224" s="123"/>
      <c r="C224" s="123"/>
      <c r="D224" s="123"/>
      <c r="E224" s="123"/>
      <c r="F224" s="123"/>
      <c r="G224" s="142"/>
    </row>
    <row r="225" spans="1:7" ht="12.75" customHeight="1">
      <c r="A225" s="123"/>
      <c r="B225" s="123"/>
      <c r="C225" s="123"/>
      <c r="D225" s="123"/>
      <c r="E225" s="123"/>
      <c r="F225" s="123"/>
      <c r="G225" s="142"/>
    </row>
    <row r="226" spans="1:7" ht="12.75" customHeight="1">
      <c r="A226" s="123"/>
      <c r="B226" s="123"/>
      <c r="C226" s="123"/>
      <c r="D226" s="123"/>
      <c r="E226" s="123"/>
      <c r="F226" s="123"/>
      <c r="G226" s="142"/>
    </row>
    <row r="227" spans="1:7" ht="12.75" customHeight="1">
      <c r="A227" s="123"/>
      <c r="B227" s="123"/>
      <c r="C227" s="123"/>
      <c r="D227" s="123"/>
      <c r="E227" s="123"/>
      <c r="F227" s="123"/>
      <c r="G227" s="142"/>
    </row>
    <row r="228" spans="1:7" ht="12.75" customHeight="1">
      <c r="A228" s="123"/>
      <c r="B228" s="123"/>
      <c r="C228" s="123"/>
      <c r="D228" s="123"/>
      <c r="E228" s="123"/>
      <c r="F228" s="123"/>
      <c r="G228" s="142"/>
    </row>
    <row r="229" spans="1:7" ht="12.75" customHeight="1">
      <c r="A229" s="123"/>
      <c r="B229" s="123"/>
      <c r="C229" s="123"/>
      <c r="D229" s="123"/>
      <c r="E229" s="123"/>
      <c r="F229" s="123"/>
      <c r="G229" s="142"/>
    </row>
    <row r="230" spans="1:7" ht="12.75" customHeight="1">
      <c r="A230" s="123"/>
      <c r="B230" s="123"/>
      <c r="C230" s="123"/>
      <c r="D230" s="123"/>
      <c r="E230" s="123"/>
      <c r="F230" s="123"/>
      <c r="G230" s="142"/>
    </row>
    <row r="231" spans="1:7" ht="12.75" customHeight="1">
      <c r="A231" s="123"/>
      <c r="B231" s="123"/>
      <c r="C231" s="123"/>
      <c r="D231" s="123"/>
      <c r="E231" s="123"/>
      <c r="F231" s="123"/>
      <c r="G231" s="142"/>
    </row>
    <row r="232" spans="1:7" ht="12.75" customHeight="1">
      <c r="A232" s="123"/>
      <c r="B232" s="123"/>
      <c r="C232" s="123"/>
      <c r="D232" s="123"/>
      <c r="E232" s="123"/>
      <c r="F232" s="123"/>
      <c r="G232" s="142"/>
    </row>
    <row r="233" spans="1:7" ht="12.75" customHeight="1">
      <c r="A233" s="123"/>
      <c r="B233" s="123"/>
      <c r="C233" s="123"/>
      <c r="D233" s="123"/>
      <c r="E233" s="123"/>
      <c r="F233" s="123"/>
      <c r="G233" s="142"/>
    </row>
    <row r="234" spans="1:7" ht="12.75" customHeight="1">
      <c r="A234" s="123"/>
      <c r="B234" s="123"/>
      <c r="C234" s="123"/>
      <c r="D234" s="123"/>
      <c r="E234" s="123"/>
      <c r="F234" s="123"/>
      <c r="G234" s="142"/>
    </row>
    <row r="235" spans="1:7" ht="12.75" customHeight="1">
      <c r="A235" s="123"/>
      <c r="B235" s="123"/>
      <c r="C235" s="123"/>
      <c r="D235" s="123"/>
      <c r="E235" s="123"/>
      <c r="F235" s="123"/>
      <c r="G235" s="142"/>
    </row>
    <row r="236" spans="1:7" ht="12.75" customHeight="1">
      <c r="A236" s="123"/>
      <c r="B236" s="123"/>
      <c r="C236" s="123"/>
      <c r="D236" s="123"/>
      <c r="E236" s="123"/>
      <c r="F236" s="123"/>
      <c r="G236" s="142"/>
    </row>
    <row r="237" spans="1:7" ht="12.75" customHeight="1">
      <c r="A237" s="123"/>
      <c r="B237" s="123"/>
      <c r="C237" s="123"/>
      <c r="D237" s="123"/>
      <c r="E237" s="123"/>
      <c r="F237" s="123"/>
      <c r="G237" s="142"/>
    </row>
    <row r="238" spans="1:7" ht="12.75" customHeight="1">
      <c r="A238" s="123"/>
      <c r="B238" s="123"/>
      <c r="C238" s="123"/>
      <c r="D238" s="123"/>
      <c r="E238" s="123"/>
      <c r="F238" s="123"/>
      <c r="G238" s="142"/>
    </row>
    <row r="239" spans="1:7" ht="12.75" customHeight="1">
      <c r="A239" s="123"/>
      <c r="B239" s="123"/>
      <c r="C239" s="123"/>
      <c r="D239" s="123"/>
      <c r="E239" s="123"/>
      <c r="F239" s="123"/>
      <c r="G239" s="142"/>
    </row>
    <row r="240" spans="1:7" ht="12.75" customHeight="1">
      <c r="A240" s="123"/>
      <c r="B240" s="123"/>
      <c r="C240" s="123"/>
      <c r="D240" s="123"/>
      <c r="E240" s="123"/>
      <c r="F240" s="123"/>
      <c r="G240" s="142"/>
    </row>
    <row r="241" spans="1:7" ht="12.75" customHeight="1">
      <c r="A241" s="123"/>
      <c r="B241" s="123"/>
      <c r="C241" s="123"/>
      <c r="D241" s="123"/>
      <c r="E241" s="123"/>
      <c r="F241" s="123"/>
      <c r="G241" s="142"/>
    </row>
    <row r="242" spans="1:7" ht="12.75" customHeight="1">
      <c r="A242" s="123"/>
      <c r="B242" s="123"/>
      <c r="C242" s="123"/>
      <c r="D242" s="123"/>
      <c r="E242" s="123"/>
      <c r="F242" s="123"/>
      <c r="G242" s="142"/>
    </row>
    <row r="243" spans="1:7" ht="12.75" customHeight="1">
      <c r="A243" s="123"/>
      <c r="B243" s="123"/>
      <c r="C243" s="123"/>
      <c r="D243" s="123"/>
      <c r="E243" s="123"/>
      <c r="F243" s="123"/>
      <c r="G243" s="142"/>
    </row>
    <row r="244" spans="1:7" ht="12.75" customHeight="1">
      <c r="A244" s="123"/>
      <c r="B244" s="123"/>
      <c r="C244" s="123"/>
      <c r="D244" s="123"/>
      <c r="E244" s="123"/>
      <c r="F244" s="123"/>
      <c r="G244" s="142"/>
    </row>
    <row r="245" spans="1:7" ht="12.75" customHeight="1">
      <c r="A245" s="123"/>
      <c r="B245" s="123"/>
      <c r="C245" s="123"/>
      <c r="D245" s="123"/>
      <c r="E245" s="123"/>
      <c r="F245" s="123"/>
      <c r="G245" s="142"/>
    </row>
    <row r="246" spans="1:7" ht="12.75" customHeight="1">
      <c r="A246" s="123"/>
      <c r="B246" s="123"/>
      <c r="C246" s="123"/>
      <c r="D246" s="123"/>
      <c r="E246" s="123"/>
      <c r="F246" s="123"/>
      <c r="G246" s="142"/>
    </row>
    <row r="247" spans="1:7" ht="12.75" customHeight="1">
      <c r="A247" s="123"/>
      <c r="B247" s="123"/>
      <c r="C247" s="123"/>
      <c r="D247" s="123"/>
      <c r="E247" s="123"/>
      <c r="F247" s="123"/>
      <c r="G247" s="142"/>
    </row>
    <row r="248" spans="1:7" ht="12.75" customHeight="1">
      <c r="A248" s="123"/>
      <c r="B248" s="123"/>
      <c r="C248" s="123"/>
      <c r="D248" s="123"/>
      <c r="E248" s="123"/>
      <c r="F248" s="123"/>
      <c r="G248" s="142"/>
    </row>
    <row r="249" spans="1:7" ht="12.75" customHeight="1">
      <c r="A249" s="123"/>
      <c r="B249" s="123"/>
      <c r="C249" s="123"/>
      <c r="D249" s="123"/>
      <c r="E249" s="123"/>
      <c r="F249" s="123"/>
      <c r="G249" s="142"/>
    </row>
    <row r="250" spans="1:7" ht="12.75" customHeight="1">
      <c r="A250" s="123"/>
      <c r="B250" s="123"/>
      <c r="C250" s="123"/>
      <c r="D250" s="123"/>
      <c r="E250" s="123"/>
      <c r="F250" s="123"/>
      <c r="G250" s="142"/>
    </row>
    <row r="251" spans="1:7" ht="12.75" customHeight="1">
      <c r="A251" s="123"/>
      <c r="B251" s="123"/>
      <c r="C251" s="123"/>
      <c r="D251" s="123"/>
      <c r="E251" s="123"/>
      <c r="F251" s="123"/>
      <c r="G251" s="142"/>
    </row>
    <row r="252" spans="1:7" ht="12.75" customHeight="1">
      <c r="A252" s="123"/>
      <c r="B252" s="123"/>
      <c r="C252" s="123"/>
      <c r="D252" s="123"/>
      <c r="E252" s="123"/>
      <c r="F252" s="123"/>
      <c r="G252" s="142"/>
    </row>
    <row r="253" spans="1:7" ht="12.75" customHeight="1">
      <c r="A253" s="123"/>
      <c r="B253" s="123"/>
      <c r="C253" s="123"/>
      <c r="D253" s="123"/>
      <c r="E253" s="123"/>
      <c r="F253" s="123"/>
      <c r="G253" s="142"/>
    </row>
    <row r="254" spans="1:7" ht="12.75" customHeight="1">
      <c r="A254" s="123"/>
      <c r="B254" s="123"/>
      <c r="C254" s="123"/>
      <c r="D254" s="123"/>
      <c r="E254" s="123"/>
      <c r="F254" s="123"/>
      <c r="G254" s="142"/>
    </row>
    <row r="255" spans="1:7" ht="12.75" customHeight="1">
      <c r="A255" s="123"/>
      <c r="B255" s="123"/>
      <c r="C255" s="123"/>
      <c r="D255" s="123"/>
      <c r="E255" s="123"/>
      <c r="F255" s="123"/>
      <c r="G255" s="142"/>
    </row>
    <row r="256" spans="1:7" ht="12.75" customHeight="1">
      <c r="A256" s="123"/>
      <c r="B256" s="123"/>
      <c r="C256" s="123"/>
      <c r="D256" s="123"/>
      <c r="E256" s="123"/>
      <c r="F256" s="123"/>
      <c r="G256" s="142"/>
    </row>
    <row r="257" spans="1:7" ht="12.75" customHeight="1">
      <c r="A257" s="123"/>
      <c r="B257" s="123"/>
      <c r="C257" s="123"/>
      <c r="D257" s="123"/>
      <c r="E257" s="123"/>
      <c r="F257" s="123"/>
      <c r="G257" s="142"/>
    </row>
    <row r="258" spans="1:7" ht="12.75" customHeight="1">
      <c r="A258" s="123"/>
      <c r="B258" s="123"/>
      <c r="C258" s="123"/>
      <c r="D258" s="123"/>
      <c r="E258" s="123"/>
      <c r="F258" s="123"/>
      <c r="G258" s="142"/>
    </row>
    <row r="259" spans="1:7" ht="12.75" customHeight="1">
      <c r="A259" s="123"/>
      <c r="B259" s="123"/>
      <c r="C259" s="123"/>
      <c r="D259" s="123"/>
      <c r="E259" s="123"/>
      <c r="F259" s="123"/>
      <c r="G259" s="142"/>
    </row>
    <row r="260" spans="1:7" ht="12.75" customHeight="1">
      <c r="A260" s="123"/>
      <c r="B260" s="123"/>
      <c r="C260" s="123"/>
      <c r="D260" s="123"/>
      <c r="E260" s="123"/>
      <c r="F260" s="123"/>
      <c r="G260" s="142"/>
    </row>
    <row r="261" spans="1:7" ht="12.75" customHeight="1">
      <c r="A261" s="123"/>
      <c r="B261" s="123"/>
      <c r="C261" s="123"/>
      <c r="D261" s="123"/>
      <c r="E261" s="123"/>
      <c r="F261" s="123"/>
      <c r="G261" s="142"/>
    </row>
    <row r="262" spans="1:7" ht="12.75" customHeight="1">
      <c r="A262" s="123"/>
      <c r="B262" s="123"/>
      <c r="C262" s="123"/>
      <c r="D262" s="123"/>
      <c r="E262" s="123"/>
      <c r="F262" s="123"/>
      <c r="G262" s="142"/>
    </row>
    <row r="263" spans="1:7" ht="12.75" customHeight="1">
      <c r="A263" s="123"/>
      <c r="B263" s="123"/>
      <c r="C263" s="123"/>
      <c r="D263" s="123"/>
      <c r="E263" s="123"/>
      <c r="F263" s="123"/>
      <c r="G263" s="142"/>
    </row>
    <row r="264" spans="1:7" ht="12.75" customHeight="1">
      <c r="A264" s="123"/>
      <c r="B264" s="123"/>
      <c r="C264" s="123"/>
      <c r="D264" s="123"/>
      <c r="E264" s="123"/>
      <c r="F264" s="123"/>
      <c r="G264" s="142"/>
    </row>
    <row r="265" spans="1:7" ht="12.75" customHeight="1">
      <c r="A265" s="123"/>
      <c r="B265" s="123"/>
      <c r="C265" s="123"/>
      <c r="D265" s="123"/>
      <c r="E265" s="123"/>
      <c r="F265" s="123"/>
      <c r="G265" s="142"/>
    </row>
    <row r="266" spans="1:7" ht="12.75" customHeight="1">
      <c r="A266" s="123"/>
      <c r="B266" s="123"/>
      <c r="C266" s="123"/>
      <c r="D266" s="123"/>
      <c r="E266" s="123"/>
      <c r="F266" s="123"/>
      <c r="G266" s="142"/>
    </row>
    <row r="267" spans="1:7" ht="12.75" customHeight="1">
      <c r="A267" s="123"/>
      <c r="B267" s="123"/>
      <c r="C267" s="123"/>
      <c r="D267" s="123"/>
      <c r="E267" s="123"/>
      <c r="F267" s="123"/>
      <c r="G267" s="142"/>
    </row>
  </sheetData>
  <sheetProtection password="F786" sheet="1" formatColumns="0" formatRows="0" selectLockedCells="1"/>
  <mergeCells count="188">
    <mergeCell ref="E122:F122"/>
    <mergeCell ref="B119:C122"/>
    <mergeCell ref="E117:F117"/>
    <mergeCell ref="B79:C87"/>
    <mergeCell ref="B90:C94"/>
    <mergeCell ref="E120:F120"/>
    <mergeCell ref="E110:F110"/>
    <mergeCell ref="E113:F113"/>
    <mergeCell ref="E114:F114"/>
    <mergeCell ref="E115:F115"/>
    <mergeCell ref="E104:F104"/>
    <mergeCell ref="E105:F105"/>
    <mergeCell ref="E106:F106"/>
    <mergeCell ref="E107:F107"/>
    <mergeCell ref="E108:F108"/>
    <mergeCell ref="E112:F112"/>
    <mergeCell ref="E111:F111"/>
    <mergeCell ref="E95:F95"/>
    <mergeCell ref="E96:F96"/>
    <mergeCell ref="E98:F98"/>
    <mergeCell ref="E99:F99"/>
    <mergeCell ref="E100:F100"/>
    <mergeCell ref="E101:F101"/>
    <mergeCell ref="E102:F102"/>
    <mergeCell ref="E103:F103"/>
    <mergeCell ref="E86:F86"/>
    <mergeCell ref="B69:C78"/>
    <mergeCell ref="E81:F81"/>
    <mergeCell ref="E91:F91"/>
    <mergeCell ref="E92:F92"/>
    <mergeCell ref="E93:F93"/>
    <mergeCell ref="E79:F79"/>
    <mergeCell ref="E80:F80"/>
    <mergeCell ref="E82:F82"/>
    <mergeCell ref="E83:F83"/>
    <mergeCell ref="E85:F85"/>
    <mergeCell ref="I69:I78"/>
    <mergeCell ref="I61:I66"/>
    <mergeCell ref="E69:F69"/>
    <mergeCell ref="E70:F70"/>
    <mergeCell ref="E71:F71"/>
    <mergeCell ref="E72:F72"/>
    <mergeCell ref="E73:F73"/>
    <mergeCell ref="E74:F74"/>
    <mergeCell ref="E67:F68"/>
    <mergeCell ref="E118:F118"/>
    <mergeCell ref="E19:F19"/>
    <mergeCell ref="E26:F26"/>
    <mergeCell ref="E32:F32"/>
    <mergeCell ref="E37:F37"/>
    <mergeCell ref="E24:F24"/>
    <mergeCell ref="E25:F25"/>
    <mergeCell ref="E47:F47"/>
    <mergeCell ref="E84:F84"/>
    <mergeCell ref="E76:F76"/>
    <mergeCell ref="H100:H110"/>
    <mergeCell ref="H111:H117"/>
    <mergeCell ref="H119:H122"/>
    <mergeCell ref="H55:H58"/>
    <mergeCell ref="H61:H66"/>
    <mergeCell ref="H69:H78"/>
    <mergeCell ref="H79:H87"/>
    <mergeCell ref="H90:H94"/>
    <mergeCell ref="E75:F75"/>
    <mergeCell ref="H95:H99"/>
    <mergeCell ref="A119:A122"/>
    <mergeCell ref="G119:G122"/>
    <mergeCell ref="H16:H18"/>
    <mergeCell ref="H20:H25"/>
    <mergeCell ref="H27:H31"/>
    <mergeCell ref="H33:H35"/>
    <mergeCell ref="H39:H49"/>
    <mergeCell ref="H50:H54"/>
    <mergeCell ref="A95:A99"/>
    <mergeCell ref="G95:G99"/>
    <mergeCell ref="A100:A110"/>
    <mergeCell ref="G100:G110"/>
    <mergeCell ref="A111:A117"/>
    <mergeCell ref="G111:G117"/>
    <mergeCell ref="B95:C99"/>
    <mergeCell ref="B100:C110"/>
    <mergeCell ref="B111:C117"/>
    <mergeCell ref="E97:F97"/>
    <mergeCell ref="A69:A78"/>
    <mergeCell ref="G69:G78"/>
    <mergeCell ref="A79:A87"/>
    <mergeCell ref="G79:G87"/>
    <mergeCell ref="A90:A94"/>
    <mergeCell ref="G90:G94"/>
    <mergeCell ref="B88:C88"/>
    <mergeCell ref="B89:C89"/>
    <mergeCell ref="E77:F77"/>
    <mergeCell ref="E78:F78"/>
    <mergeCell ref="A55:A58"/>
    <mergeCell ref="G55:G58"/>
    <mergeCell ref="A61:A66"/>
    <mergeCell ref="G61:G66"/>
    <mergeCell ref="E56:F56"/>
    <mergeCell ref="E57:F57"/>
    <mergeCell ref="E55:F55"/>
    <mergeCell ref="E58:F58"/>
    <mergeCell ref="B55:C58"/>
    <mergeCell ref="B59:C59"/>
    <mergeCell ref="A39:A49"/>
    <mergeCell ref="A50:A54"/>
    <mergeCell ref="G39:G49"/>
    <mergeCell ref="G50:G54"/>
    <mergeCell ref="E43:F43"/>
    <mergeCell ref="E44:F44"/>
    <mergeCell ref="E54:F54"/>
    <mergeCell ref="E49:F49"/>
    <mergeCell ref="B50:C54"/>
    <mergeCell ref="E46:F46"/>
    <mergeCell ref="G27:G31"/>
    <mergeCell ref="A33:A35"/>
    <mergeCell ref="G33:G35"/>
    <mergeCell ref="A27:A31"/>
    <mergeCell ref="E27:F27"/>
    <mergeCell ref="E28:F28"/>
    <mergeCell ref="E31:F31"/>
    <mergeCell ref="B32:C32"/>
    <mergeCell ref="E33:F33"/>
    <mergeCell ref="E35:F35"/>
    <mergeCell ref="G16:G18"/>
    <mergeCell ref="A20:A25"/>
    <mergeCell ref="G20:G25"/>
    <mergeCell ref="A16:A18"/>
    <mergeCell ref="B19:C19"/>
    <mergeCell ref="E21:F21"/>
    <mergeCell ref="E17:F17"/>
    <mergeCell ref="E18:F18"/>
    <mergeCell ref="E22:F22"/>
    <mergeCell ref="E23:F23"/>
    <mergeCell ref="E14:F15"/>
    <mergeCell ref="A3:F3"/>
    <mergeCell ref="A2:F2"/>
    <mergeCell ref="A12:F12"/>
    <mergeCell ref="B6:B9"/>
    <mergeCell ref="A6:A9"/>
    <mergeCell ref="B5:C5"/>
    <mergeCell ref="B10:C10"/>
    <mergeCell ref="B11:C11"/>
    <mergeCell ref="B33:C35"/>
    <mergeCell ref="B13:C13"/>
    <mergeCell ref="D13:F13"/>
    <mergeCell ref="B4:C4"/>
    <mergeCell ref="D4:F4"/>
    <mergeCell ref="E20:F20"/>
    <mergeCell ref="B14:C14"/>
    <mergeCell ref="B15:C15"/>
    <mergeCell ref="B16:C18"/>
    <mergeCell ref="B20:C25"/>
    <mergeCell ref="B37:C37"/>
    <mergeCell ref="E42:F42"/>
    <mergeCell ref="E53:F53"/>
    <mergeCell ref="E45:F45"/>
    <mergeCell ref="E59:F59"/>
    <mergeCell ref="B26:C26"/>
    <mergeCell ref="E29:F29"/>
    <mergeCell ref="E30:F30"/>
    <mergeCell ref="B27:C31"/>
    <mergeCell ref="E34:F34"/>
    <mergeCell ref="B61:C66"/>
    <mergeCell ref="E63:F63"/>
    <mergeCell ref="E64:F64"/>
    <mergeCell ref="E66:F66"/>
    <mergeCell ref="B39:C49"/>
    <mergeCell ref="B60:C60"/>
    <mergeCell ref="D36:E36"/>
    <mergeCell ref="E50:F50"/>
    <mergeCell ref="E51:F51"/>
    <mergeCell ref="E52:F52"/>
    <mergeCell ref="B38:C38"/>
    <mergeCell ref="E39:F39"/>
    <mergeCell ref="E40:F40"/>
    <mergeCell ref="E41:F41"/>
    <mergeCell ref="B36:C36"/>
    <mergeCell ref="E38:F38"/>
    <mergeCell ref="A1:F1"/>
    <mergeCell ref="B118:C118"/>
    <mergeCell ref="B67:C67"/>
    <mergeCell ref="B68:C68"/>
    <mergeCell ref="E5:F11"/>
    <mergeCell ref="D60:F60"/>
    <mergeCell ref="E61:F61"/>
    <mergeCell ref="E62:F62"/>
    <mergeCell ref="E90:F90"/>
    <mergeCell ref="E48:F48"/>
  </mergeCells>
  <dataValidations count="6">
    <dataValidation type="list" allowBlank="1" showInputMessage="1" showErrorMessage="1" sqref="D36:E36">
      <formula1>$J$34:$J$37</formula1>
    </dataValidation>
    <dataValidation type="list" allowBlank="1" showInputMessage="1" showErrorMessage="1" errorTitle="CONTEÚDO INVÁLIDO" error="Selecione apenas &quot;SIM&quot;, &quot;NÃO&quot; ou DEL para limpar o campo.&#10;" sqref="D14:D15 D19 D26 D32 D37:D38 D59 D118 D88:D89">
      <formula1>$J$3:$J$5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90:D117 D119:D122 D69:D87 D61:D66 D39:D58 D33:D35 D27:D31 D20:D25">
      <formula1>$J$7:$J$8</formula1>
    </dataValidation>
    <dataValidation allowBlank="1" showInputMessage="1" showErrorMessage="1" prompt="Descreva em poucas palavras" sqref="D60:F60"/>
    <dataValidation type="whole" operator="greaterThanOrEqual" allowBlank="1" showInputMessage="1" showErrorMessage="1" errorTitle="Conteúdo Inválido" error="Digite apenas números inteiros ou deixe em branco." sqref="D67:D68">
      <formula1>0</formula1>
    </dataValidation>
  </dataValidations>
  <printOptions/>
  <pageMargins left="0.31496062992125984" right="0.31496062992125984" top="0.7874015748031497" bottom="0.3937007874015748" header="0.31496062992125984" footer="0.31496062992125984"/>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Thiago Navarro</cp:lastModifiedBy>
  <cp:lastPrinted>2019-09-27T14:17:43Z</cp:lastPrinted>
  <dcterms:created xsi:type="dcterms:W3CDTF">2018-03-02T19:09:54Z</dcterms:created>
  <dcterms:modified xsi:type="dcterms:W3CDTF">2021-09-17T19:02:19Z</dcterms:modified>
  <cp:category/>
  <cp:version/>
  <cp:contentType/>
  <cp:contentStatus/>
</cp:coreProperties>
</file>